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395" windowWidth="20865" windowHeight="7410"/>
  </bookViews>
  <sheets>
    <sheet name="hyperonymie" sheetId="1" r:id="rId1"/>
    <sheet name="meronymie" sheetId="2" r:id="rId2"/>
    <sheet name="cause_vbs" sheetId="3" r:id="rId3"/>
    <sheet name="cause_nominalisations" sheetId="4" r:id="rId4"/>
  </sheets>
  <definedNames>
    <definedName name="_xlnm._FilterDatabase" localSheetId="2" hidden="1">cause_vbs!$B$2:$W$182</definedName>
    <definedName name="_xlnm._FilterDatabase" localSheetId="0" hidden="1">hyperonymie!$B$2:$W$39</definedName>
    <definedName name="_xlnm._FilterDatabase" localSheetId="1" hidden="1">meronymie!$B$2:$W$101</definedName>
  </definedNames>
  <calcPr calcId="145621"/>
</workbook>
</file>

<file path=xl/calcChain.xml><?xml version="1.0" encoding="utf-8"?>
<calcChain xmlns="http://schemas.openxmlformats.org/spreadsheetml/2006/main">
  <c r="E19" i="1" l="1"/>
  <c r="V19" i="1" s="1"/>
  <c r="S19" i="1"/>
  <c r="R19" i="1"/>
  <c r="Q19" i="1"/>
  <c r="N19" i="1"/>
  <c r="K19" i="1"/>
  <c r="H19" i="1"/>
  <c r="V36" i="1" l="1"/>
  <c r="S36" i="1"/>
  <c r="R36" i="1"/>
  <c r="Q36" i="1"/>
  <c r="N36" i="1"/>
  <c r="K36" i="1"/>
  <c r="H36" i="1"/>
  <c r="E36" i="1"/>
  <c r="V173" i="3" l="1"/>
  <c r="U173" i="3"/>
  <c r="T173" i="3"/>
  <c r="S173" i="3"/>
  <c r="R173" i="3"/>
  <c r="Q173" i="3"/>
  <c r="N173" i="3"/>
  <c r="H173" i="3"/>
  <c r="V151" i="3" l="1"/>
  <c r="T151" i="3"/>
  <c r="S151" i="3"/>
  <c r="U135" i="4" l="1"/>
  <c r="U130" i="4"/>
  <c r="U124" i="4"/>
  <c r="U122" i="4"/>
  <c r="U120" i="4"/>
  <c r="U119" i="4"/>
  <c r="U102" i="4"/>
  <c r="U101" i="4"/>
  <c r="U100" i="4"/>
  <c r="U99" i="4"/>
  <c r="U93" i="4"/>
  <c r="U91" i="4"/>
  <c r="U74" i="4"/>
  <c r="V69" i="4"/>
  <c r="U56" i="4"/>
  <c r="U37" i="4"/>
  <c r="U35" i="4"/>
  <c r="U32" i="4"/>
  <c r="U31" i="4"/>
  <c r="V14" i="4"/>
  <c r="U9" i="4"/>
  <c r="U6" i="4"/>
  <c r="U7" i="4"/>
  <c r="U8" i="4"/>
  <c r="U10" i="4"/>
  <c r="U5" i="4"/>
  <c r="U126" i="4"/>
  <c r="U127" i="4"/>
  <c r="U129" i="4"/>
  <c r="U131" i="4"/>
  <c r="U132" i="4"/>
  <c r="U134" i="4"/>
  <c r="U138" i="4"/>
  <c r="U112" i="4"/>
  <c r="U103" i="4"/>
  <c r="U104" i="4"/>
  <c r="U105" i="4"/>
  <c r="U106" i="4"/>
  <c r="U108" i="4"/>
  <c r="U98" i="4"/>
  <c r="U96" i="4"/>
  <c r="U90" i="4"/>
  <c r="U87" i="4"/>
  <c r="U82" i="4"/>
  <c r="U78" i="4"/>
  <c r="U71" i="4"/>
  <c r="U69" i="4"/>
  <c r="U68" i="4"/>
  <c r="U61" i="4"/>
  <c r="U64" i="4"/>
  <c r="U58" i="4"/>
  <c r="U54" i="4"/>
  <c r="U43" i="4"/>
  <c r="U45" i="4"/>
  <c r="U33" i="4"/>
  <c r="U36" i="4"/>
  <c r="U39" i="4"/>
  <c r="U29" i="4"/>
  <c r="U28" i="4"/>
  <c r="U25" i="4"/>
  <c r="U24" i="4"/>
  <c r="U23" i="4"/>
  <c r="U18" i="4"/>
  <c r="U17" i="4"/>
  <c r="U16" i="4"/>
  <c r="U14" i="4"/>
  <c r="S14" i="4"/>
  <c r="U12" i="4"/>
  <c r="T125" i="4"/>
  <c r="T121" i="4"/>
  <c r="T119" i="4"/>
  <c r="T111" i="4"/>
  <c r="T105" i="4"/>
  <c r="T102" i="4"/>
  <c r="T98" i="4"/>
  <c r="T80" i="4"/>
  <c r="T75" i="4"/>
  <c r="T74" i="4"/>
  <c r="T67" i="4"/>
  <c r="T62" i="4"/>
  <c r="T61" i="4"/>
  <c r="T60" i="4"/>
  <c r="T59" i="4"/>
  <c r="T58" i="4"/>
  <c r="T45" i="4"/>
  <c r="T43" i="4"/>
  <c r="T42" i="4"/>
  <c r="T37" i="4"/>
  <c r="T36" i="4"/>
  <c r="T34" i="4"/>
  <c r="T33" i="4"/>
  <c r="T29" i="4"/>
  <c r="T137" i="4"/>
  <c r="T27" i="4"/>
  <c r="T23" i="4"/>
  <c r="T16" i="4"/>
  <c r="T15" i="4"/>
  <c r="T13" i="4"/>
  <c r="T14" i="4"/>
  <c r="T11" i="4"/>
  <c r="T9" i="4"/>
  <c r="T6" i="4"/>
  <c r="T5" i="4"/>
  <c r="T7" i="4"/>
  <c r="T10" i="4"/>
  <c r="T12" i="4"/>
  <c r="T18" i="4"/>
  <c r="T20" i="4"/>
  <c r="T24" i="4"/>
  <c r="T25" i="4"/>
  <c r="T28" i="4"/>
  <c r="T31" i="4"/>
  <c r="T32" i="4"/>
  <c r="T39" i="4"/>
  <c r="T40" i="4"/>
  <c r="T44" i="4"/>
  <c r="T48" i="4"/>
  <c r="T63" i="4"/>
  <c r="T64" i="4"/>
  <c r="T68" i="4"/>
  <c r="T71" i="4"/>
  <c r="T78" i="4"/>
  <c r="T82" i="4"/>
  <c r="T90" i="4"/>
  <c r="T91" i="4"/>
  <c r="T96" i="4"/>
  <c r="T99" i="4"/>
  <c r="T101" i="4"/>
  <c r="T103" i="4"/>
  <c r="T104" i="4"/>
  <c r="T107" i="4"/>
  <c r="T108" i="4"/>
  <c r="T112" i="4"/>
  <c r="T122" i="4"/>
  <c r="T124" i="4"/>
  <c r="T126" i="4"/>
  <c r="T129" i="4"/>
  <c r="T131" i="4"/>
  <c r="T132" i="4"/>
  <c r="T134" i="4"/>
  <c r="T138" i="4"/>
  <c r="U4" i="4"/>
  <c r="T4" i="4"/>
  <c r="U3" i="4"/>
  <c r="T3" i="4"/>
  <c r="R61" i="3"/>
  <c r="R58" i="3"/>
  <c r="H61" i="3"/>
  <c r="K61" i="3"/>
  <c r="S134" i="3"/>
  <c r="T134" i="3"/>
  <c r="U134" i="3"/>
  <c r="V134" i="3"/>
  <c r="R134" i="3"/>
  <c r="N134" i="3"/>
  <c r="U116" i="3" l="1"/>
  <c r="T116" i="3"/>
  <c r="V39" i="3"/>
  <c r="V40" i="3"/>
  <c r="T40" i="3"/>
  <c r="S40" i="3"/>
  <c r="R40" i="3"/>
  <c r="V98" i="4"/>
  <c r="V127" i="4" l="1"/>
  <c r="V119" i="4"/>
  <c r="V107" i="4"/>
  <c r="V106" i="4"/>
  <c r="V105" i="4"/>
  <c r="V102" i="4"/>
  <c r="V101" i="4"/>
  <c r="V99" i="4"/>
  <c r="V91" i="4"/>
  <c r="V87" i="4"/>
  <c r="V124" i="4"/>
  <c r="V122" i="4"/>
  <c r="V74" i="4"/>
  <c r="V63" i="4"/>
  <c r="V58" i="4"/>
  <c r="V48" i="4"/>
  <c r="V44" i="4"/>
  <c r="V43" i="4"/>
  <c r="V40" i="4"/>
  <c r="K39" i="4"/>
  <c r="H39" i="4"/>
  <c r="V37" i="4"/>
  <c r="H37" i="4"/>
  <c r="R37" i="4" s="1"/>
  <c r="V33" i="4"/>
  <c r="V32" i="4"/>
  <c r="V31" i="4"/>
  <c r="V29" i="4"/>
  <c r="V23" i="4"/>
  <c r="V16" i="4"/>
  <c r="S16" i="4"/>
  <c r="V12" i="4"/>
  <c r="V39" i="4" l="1"/>
  <c r="S39" i="4"/>
  <c r="Q37" i="4"/>
  <c r="S37" i="4" s="1"/>
  <c r="Q39" i="4"/>
  <c r="N39" i="4"/>
  <c r="R39" i="4"/>
  <c r="V18" i="4" l="1"/>
  <c r="V25" i="4"/>
  <c r="V28" i="4"/>
  <c r="V64" i="4"/>
  <c r="V68" i="4"/>
  <c r="V71" i="4"/>
  <c r="V78" i="4"/>
  <c r="V82" i="4"/>
  <c r="V90" i="4"/>
  <c r="V96" i="4"/>
  <c r="V103" i="4"/>
  <c r="V104" i="4"/>
  <c r="V108" i="4"/>
  <c r="V112" i="4"/>
  <c r="V126" i="4"/>
  <c r="V129" i="4"/>
  <c r="V131" i="4"/>
  <c r="V132" i="4"/>
  <c r="V134" i="4"/>
  <c r="V138" i="4"/>
  <c r="S18" i="4"/>
  <c r="S25" i="4"/>
  <c r="S28" i="4"/>
  <c r="S33" i="4"/>
  <c r="S43" i="4"/>
  <c r="S58" i="4"/>
  <c r="S64" i="4"/>
  <c r="S68" i="4"/>
  <c r="S71" i="4"/>
  <c r="S78" i="4"/>
  <c r="S82" i="4"/>
  <c r="S90" i="4"/>
  <c r="S91" i="4"/>
  <c r="S96" i="4"/>
  <c r="S98" i="4"/>
  <c r="S99" i="4"/>
  <c r="S103" i="4"/>
  <c r="S104" i="4"/>
  <c r="S108" i="4"/>
  <c r="S112" i="4"/>
  <c r="S124" i="4"/>
  <c r="S126" i="4"/>
  <c r="S129" i="4"/>
  <c r="S131" i="4"/>
  <c r="S132" i="4"/>
  <c r="S134" i="4"/>
  <c r="S138" i="4"/>
  <c r="Q16" i="4"/>
  <c r="Q18" i="4"/>
  <c r="Q25" i="4"/>
  <c r="Q26" i="4"/>
  <c r="S26" i="4" s="1"/>
  <c r="V26" i="4" s="1"/>
  <c r="Q28" i="4"/>
  <c r="Q33" i="4"/>
  <c r="Q43" i="4"/>
  <c r="Q45" i="4"/>
  <c r="S45" i="4" s="1"/>
  <c r="V45" i="4" s="1"/>
  <c r="Q54" i="4"/>
  <c r="Q58" i="4"/>
  <c r="Q64" i="4"/>
  <c r="Q68" i="4"/>
  <c r="Q69" i="4"/>
  <c r="S69" i="4" s="1"/>
  <c r="Q71" i="4"/>
  <c r="Q78" i="4"/>
  <c r="Q82" i="4"/>
  <c r="Q87" i="4"/>
  <c r="S87" i="4" s="1"/>
  <c r="Q90" i="4"/>
  <c r="Q91" i="4"/>
  <c r="Q93" i="4"/>
  <c r="S93" i="4" s="1"/>
  <c r="V93" i="4" s="1"/>
  <c r="Q96" i="4"/>
  <c r="Q98" i="4"/>
  <c r="Q99" i="4"/>
  <c r="Q103" i="4"/>
  <c r="Q104" i="4"/>
  <c r="Q105" i="4"/>
  <c r="S105" i="4" s="1"/>
  <c r="Q106" i="4"/>
  <c r="S106" i="4" s="1"/>
  <c r="Q108" i="4"/>
  <c r="Q112" i="4"/>
  <c r="Q124" i="4"/>
  <c r="Q126" i="4"/>
  <c r="Q127" i="4"/>
  <c r="S127" i="4" s="1"/>
  <c r="Q129" i="4"/>
  <c r="Q131" i="4"/>
  <c r="Q132" i="4"/>
  <c r="Q134" i="4"/>
  <c r="Q138" i="4"/>
  <c r="N14" i="4"/>
  <c r="N18" i="4"/>
  <c r="N20" i="4"/>
  <c r="N23" i="4"/>
  <c r="S23" i="4" s="1"/>
  <c r="N24" i="4"/>
  <c r="N25" i="4"/>
  <c r="N27" i="4"/>
  <c r="N28" i="4"/>
  <c r="N29" i="4"/>
  <c r="S29" i="4" s="1"/>
  <c r="N31" i="4"/>
  <c r="S31" i="4" s="1"/>
  <c r="N32" i="4"/>
  <c r="S32" i="4" s="1"/>
  <c r="N33" i="4"/>
  <c r="N34" i="4"/>
  <c r="S34" i="4" s="1"/>
  <c r="V34" i="4" s="1"/>
  <c r="N40" i="4"/>
  <c r="S40" i="4" s="1"/>
  <c r="N42" i="4"/>
  <c r="N43" i="4"/>
  <c r="N44" i="4"/>
  <c r="S44" i="4" s="1"/>
  <c r="N48" i="4"/>
  <c r="S48" i="4" s="1"/>
  <c r="N55" i="4"/>
  <c r="N58" i="4"/>
  <c r="N59" i="4"/>
  <c r="S59" i="4" s="1"/>
  <c r="V59" i="4" s="1"/>
  <c r="N60" i="4"/>
  <c r="S60" i="4" s="1"/>
  <c r="V60" i="4" s="1"/>
  <c r="N62" i="4"/>
  <c r="N63" i="4"/>
  <c r="S63" i="4" s="1"/>
  <c r="N64" i="4"/>
  <c r="N67" i="4"/>
  <c r="S67" i="4" s="1"/>
  <c r="V67" i="4" s="1"/>
  <c r="N68" i="4"/>
  <c r="N71" i="4"/>
  <c r="N75" i="4"/>
  <c r="N78" i="4"/>
  <c r="N80" i="4"/>
  <c r="S80" i="4" s="1"/>
  <c r="V80" i="4" s="1"/>
  <c r="N82" i="4"/>
  <c r="N90" i="4"/>
  <c r="N91" i="4"/>
  <c r="N96" i="4"/>
  <c r="N98" i="4"/>
  <c r="N99" i="4"/>
  <c r="N101" i="4"/>
  <c r="S101" i="4" s="1"/>
  <c r="N102" i="4"/>
  <c r="S102" i="4" s="1"/>
  <c r="N103" i="4"/>
  <c r="N104" i="4"/>
  <c r="N107" i="4"/>
  <c r="S107" i="4" s="1"/>
  <c r="N108" i="4"/>
  <c r="N112" i="4"/>
  <c r="N119" i="4"/>
  <c r="S119" i="4" s="1"/>
  <c r="N122" i="4"/>
  <c r="S122" i="4" s="1"/>
  <c r="N124" i="4"/>
  <c r="N125" i="4"/>
  <c r="N126" i="4"/>
  <c r="N129" i="4"/>
  <c r="N131" i="4"/>
  <c r="N132" i="4"/>
  <c r="N134" i="4"/>
  <c r="N138" i="4"/>
  <c r="N12" i="4"/>
  <c r="S12" i="4" s="1"/>
  <c r="K14" i="4"/>
  <c r="K16" i="4"/>
  <c r="K17" i="4"/>
  <c r="K18" i="4"/>
  <c r="K23" i="4"/>
  <c r="R23" i="4" s="1"/>
  <c r="K24" i="4"/>
  <c r="K25" i="4"/>
  <c r="K28" i="4"/>
  <c r="K29" i="4"/>
  <c r="R29" i="4" s="1"/>
  <c r="K31" i="4"/>
  <c r="K32" i="4"/>
  <c r="K33" i="4"/>
  <c r="R33" i="4" s="1"/>
  <c r="K35" i="4"/>
  <c r="R35" i="4" s="1"/>
  <c r="V35" i="4" s="1"/>
  <c r="K43" i="4"/>
  <c r="R43" i="4" s="1"/>
  <c r="K45" i="4"/>
  <c r="K49" i="4"/>
  <c r="K54" i="4"/>
  <c r="R54" i="4" s="1"/>
  <c r="K56" i="4"/>
  <c r="R56" i="4" s="1"/>
  <c r="V56" i="4" s="1"/>
  <c r="K58" i="4"/>
  <c r="R58" i="4" s="1"/>
  <c r="K64" i="4"/>
  <c r="K68" i="4"/>
  <c r="K69" i="4"/>
  <c r="R69" i="4" s="1"/>
  <c r="K71" i="4"/>
  <c r="K74" i="4"/>
  <c r="K78" i="4"/>
  <c r="K82" i="4"/>
  <c r="K87" i="4"/>
  <c r="R87" i="4" s="1"/>
  <c r="K90" i="4"/>
  <c r="K92" i="4"/>
  <c r="K96" i="4"/>
  <c r="K98" i="4"/>
  <c r="R98" i="4" s="1"/>
  <c r="K100" i="4"/>
  <c r="K101" i="4"/>
  <c r="K102" i="4"/>
  <c r="R102" i="4" s="1"/>
  <c r="K103" i="4"/>
  <c r="K104" i="4"/>
  <c r="K105" i="4"/>
  <c r="K106" i="4"/>
  <c r="R106" i="4" s="1"/>
  <c r="K108" i="4"/>
  <c r="K112" i="4"/>
  <c r="K119" i="4"/>
  <c r="R119" i="4" s="1"/>
  <c r="K120" i="4"/>
  <c r="R120" i="4" s="1"/>
  <c r="V120" i="4" s="1"/>
  <c r="K122" i="4"/>
  <c r="K126" i="4"/>
  <c r="K127" i="4"/>
  <c r="R127" i="4" s="1"/>
  <c r="K129" i="4"/>
  <c r="K130" i="4"/>
  <c r="R130" i="4" s="1"/>
  <c r="V130" i="4" s="1"/>
  <c r="K131" i="4"/>
  <c r="K132" i="4"/>
  <c r="K134" i="4"/>
  <c r="K135" i="4"/>
  <c r="R135" i="4" s="1"/>
  <c r="V135" i="4" s="1"/>
  <c r="K138" i="4"/>
  <c r="K12" i="4"/>
  <c r="R14" i="4"/>
  <c r="R16" i="4"/>
  <c r="R18" i="4"/>
  <c r="R24" i="4"/>
  <c r="R25" i="4"/>
  <c r="R28" i="4"/>
  <c r="R31" i="4"/>
  <c r="R32" i="4"/>
  <c r="R45" i="4"/>
  <c r="R64" i="4"/>
  <c r="R68" i="4"/>
  <c r="R71" i="4"/>
  <c r="R74" i="4"/>
  <c r="R78" i="4"/>
  <c r="R82" i="4"/>
  <c r="R90" i="4"/>
  <c r="R96" i="4"/>
  <c r="R101" i="4"/>
  <c r="R103" i="4"/>
  <c r="R104" i="4"/>
  <c r="R105" i="4"/>
  <c r="R108" i="4"/>
  <c r="R112" i="4"/>
  <c r="R122" i="4"/>
  <c r="R126" i="4"/>
  <c r="R129" i="4"/>
  <c r="R131" i="4"/>
  <c r="R132" i="4"/>
  <c r="R134" i="4"/>
  <c r="R138" i="4"/>
  <c r="R12" i="4"/>
  <c r="H12" i="4"/>
  <c r="H13" i="4"/>
  <c r="H14" i="4"/>
  <c r="H15" i="4"/>
  <c r="H16" i="4"/>
  <c r="H18" i="4"/>
  <c r="H20" i="4"/>
  <c r="R20" i="4" s="1"/>
  <c r="H24" i="4"/>
  <c r="H25" i="4"/>
  <c r="H28" i="4"/>
  <c r="H31" i="4"/>
  <c r="H32" i="4"/>
  <c r="H40" i="4"/>
  <c r="R40" i="4" s="1"/>
  <c r="H44" i="4"/>
  <c r="R44" i="4" s="1"/>
  <c r="H45" i="4"/>
  <c r="H48" i="4"/>
  <c r="R48" i="4" s="1"/>
  <c r="H49" i="4"/>
  <c r="H63" i="4"/>
  <c r="R63" i="4" s="1"/>
  <c r="H64" i="4"/>
  <c r="H68" i="4"/>
  <c r="H71" i="4"/>
  <c r="H74" i="4"/>
  <c r="H78" i="4"/>
  <c r="H82" i="4"/>
  <c r="H90" i="4"/>
  <c r="H91" i="4"/>
  <c r="R91" i="4" s="1"/>
  <c r="H92" i="4"/>
  <c r="H96" i="4"/>
  <c r="H99" i="4"/>
  <c r="R99" i="4" s="1"/>
  <c r="H101" i="4"/>
  <c r="H103" i="4"/>
  <c r="H104" i="4"/>
  <c r="H105" i="4"/>
  <c r="H107" i="4"/>
  <c r="R107" i="4" s="1"/>
  <c r="H108" i="4"/>
  <c r="H111" i="4"/>
  <c r="H112" i="4"/>
  <c r="H121" i="4"/>
  <c r="H122" i="4"/>
  <c r="H124" i="4"/>
  <c r="R124" i="4" s="1"/>
  <c r="H126" i="4"/>
  <c r="H129" i="4"/>
  <c r="H131" i="4"/>
  <c r="H132" i="4"/>
  <c r="H134" i="4"/>
  <c r="H137" i="4"/>
  <c r="H138" i="4"/>
  <c r="S122" i="3"/>
  <c r="T122" i="3"/>
  <c r="U122" i="3"/>
  <c r="V122" i="3"/>
  <c r="R122" i="3"/>
  <c r="N122" i="3"/>
  <c r="H122" i="3"/>
  <c r="Q122" i="3"/>
  <c r="K122" i="3"/>
  <c r="R19" i="3"/>
  <c r="Q19" i="3"/>
  <c r="K19" i="3"/>
  <c r="S55" i="4" l="1"/>
  <c r="V55" i="4" s="1"/>
  <c r="T55" i="4"/>
  <c r="V111" i="4"/>
  <c r="R111" i="4"/>
  <c r="R15" i="4"/>
  <c r="V15" i="4"/>
  <c r="S27" i="4"/>
  <c r="V27" i="4"/>
  <c r="S125" i="4"/>
  <c r="V125" i="4"/>
  <c r="V137" i="4"/>
  <c r="R137" i="4"/>
  <c r="V121" i="4"/>
  <c r="R121" i="4"/>
  <c r="R13" i="4"/>
  <c r="V13" i="4"/>
  <c r="V100" i="4"/>
  <c r="R100" i="4"/>
  <c r="V24" i="4"/>
  <c r="S24" i="4"/>
  <c r="S42" i="4"/>
  <c r="V42" i="4"/>
  <c r="V20" i="4"/>
  <c r="S20" i="4"/>
  <c r="S54" i="4"/>
  <c r="V54" i="4"/>
  <c r="S75" i="4"/>
  <c r="V75" i="4"/>
  <c r="R17" i="4"/>
  <c r="V17" i="4"/>
  <c r="S62" i="4"/>
  <c r="V62" i="4"/>
  <c r="U4" i="1"/>
  <c r="U6" i="1"/>
  <c r="U10" i="1"/>
  <c r="U14" i="1"/>
  <c r="U17" i="1"/>
  <c r="U19" i="1"/>
  <c r="U21" i="1"/>
  <c r="U29" i="1"/>
  <c r="U34" i="1"/>
  <c r="U35" i="1"/>
  <c r="U36" i="1"/>
  <c r="U37" i="1"/>
  <c r="U38" i="1"/>
  <c r="T4" i="1"/>
  <c r="T5" i="1"/>
  <c r="T6" i="1"/>
  <c r="T8" i="1"/>
  <c r="T9" i="1"/>
  <c r="T10" i="1"/>
  <c r="T11" i="1"/>
  <c r="T12" i="1"/>
  <c r="T14" i="1"/>
  <c r="T15" i="1"/>
  <c r="T17" i="1"/>
  <c r="T18" i="1"/>
  <c r="T19" i="1"/>
  <c r="T21" i="1"/>
  <c r="T23" i="1"/>
  <c r="T29" i="1"/>
  <c r="T34" i="1"/>
  <c r="T35" i="1"/>
  <c r="T36" i="1"/>
  <c r="T37" i="1"/>
  <c r="T38" i="1"/>
  <c r="U3" i="1"/>
  <c r="T3" i="1"/>
  <c r="U96" i="3" l="1"/>
  <c r="T96" i="3"/>
  <c r="S96" i="3"/>
  <c r="Q96" i="3"/>
  <c r="N96" i="3"/>
  <c r="R96" i="3"/>
  <c r="K96" i="3"/>
  <c r="H96" i="3"/>
  <c r="V64" i="3"/>
  <c r="V63" i="3"/>
  <c r="V61" i="3"/>
  <c r="U64" i="3"/>
  <c r="U63" i="3"/>
  <c r="U61" i="3"/>
  <c r="T64" i="3"/>
  <c r="T63" i="3"/>
  <c r="T61" i="3"/>
  <c r="S61" i="3"/>
  <c r="S62" i="3"/>
  <c r="S63" i="3"/>
  <c r="S64" i="3"/>
  <c r="Q61" i="3"/>
  <c r="Q62" i="3"/>
  <c r="Q63" i="3"/>
  <c r="Q64" i="3"/>
  <c r="N61" i="3"/>
  <c r="N62" i="3"/>
  <c r="N63" i="3"/>
  <c r="N64" i="3"/>
  <c r="R64" i="3"/>
  <c r="R63" i="3"/>
  <c r="K64" i="3"/>
  <c r="H64" i="3"/>
  <c r="K63" i="3"/>
  <c r="H63" i="3"/>
  <c r="Q36" i="3"/>
  <c r="U93" i="3"/>
  <c r="S93" i="3"/>
  <c r="Q93" i="3"/>
  <c r="Q26" i="3"/>
  <c r="N26" i="3"/>
  <c r="H26" i="3"/>
  <c r="V35" i="3" l="1"/>
  <c r="V16" i="3"/>
  <c r="S37" i="3"/>
  <c r="S38" i="3"/>
  <c r="S41" i="3"/>
  <c r="S42" i="3"/>
  <c r="S44" i="3"/>
  <c r="S45" i="3"/>
  <c r="S36" i="3"/>
  <c r="S26" i="3"/>
  <c r="S19" i="3"/>
  <c r="V34" i="3"/>
  <c r="V36" i="3"/>
  <c r="V37" i="3"/>
  <c r="V38" i="3"/>
  <c r="V41" i="3"/>
  <c r="V42" i="3"/>
  <c r="V44" i="3"/>
  <c r="V45" i="3"/>
  <c r="V33" i="3"/>
  <c r="V26" i="3"/>
  <c r="U4" i="3"/>
  <c r="U5" i="3"/>
  <c r="U7" i="3"/>
  <c r="U11" i="3"/>
  <c r="U12" i="3"/>
  <c r="U13" i="3"/>
  <c r="U14" i="3"/>
  <c r="U15" i="3"/>
  <c r="U17" i="3"/>
  <c r="U19" i="3"/>
  <c r="U22" i="3"/>
  <c r="U23" i="3"/>
  <c r="U24" i="3"/>
  <c r="U25" i="3"/>
  <c r="U26" i="3"/>
  <c r="U27" i="3"/>
  <c r="U28" i="3"/>
  <c r="U29" i="3"/>
  <c r="U31" i="3"/>
  <c r="U32" i="3"/>
  <c r="U33" i="3"/>
  <c r="U34" i="3"/>
  <c r="U36" i="3"/>
  <c r="U37" i="3"/>
  <c r="U38" i="3"/>
  <c r="U41" i="3"/>
  <c r="U42" i="3"/>
  <c r="U44" i="3"/>
  <c r="U45" i="3"/>
  <c r="T4" i="3"/>
  <c r="T5" i="3"/>
  <c r="T7" i="3"/>
  <c r="T11" i="3"/>
  <c r="T12" i="3"/>
  <c r="T13" i="3"/>
  <c r="T14" i="3"/>
  <c r="T15" i="3"/>
  <c r="T16" i="3"/>
  <c r="T17" i="3"/>
  <c r="T18" i="3"/>
  <c r="T19" i="3"/>
  <c r="T20" i="3"/>
  <c r="T22" i="3"/>
  <c r="T23" i="3"/>
  <c r="T24" i="3"/>
  <c r="T25" i="3"/>
  <c r="T26" i="3"/>
  <c r="T27" i="3"/>
  <c r="T28" i="3"/>
  <c r="T29" i="3"/>
  <c r="T31" i="3"/>
  <c r="T33" i="3"/>
  <c r="T34" i="3"/>
  <c r="T35" i="3"/>
  <c r="T36" i="3"/>
  <c r="T37" i="3"/>
  <c r="T38" i="3"/>
  <c r="T41" i="3"/>
  <c r="T42" i="3"/>
  <c r="T44" i="3"/>
  <c r="T45" i="3"/>
  <c r="H45" i="3"/>
  <c r="N45" i="3"/>
  <c r="Q38" i="3"/>
  <c r="Q41" i="3"/>
  <c r="Q42" i="3"/>
  <c r="Q44" i="3"/>
  <c r="Q45" i="3"/>
  <c r="Q37" i="3"/>
  <c r="N44" i="3"/>
  <c r="N37" i="3"/>
  <c r="N38" i="3"/>
  <c r="N39" i="3"/>
  <c r="N40" i="3"/>
  <c r="N41" i="3"/>
  <c r="N42" i="3"/>
  <c r="N36" i="3"/>
  <c r="H36" i="3"/>
  <c r="H38" i="3"/>
  <c r="H39" i="3"/>
  <c r="H40" i="3"/>
  <c r="H41" i="3"/>
  <c r="H42" i="3"/>
  <c r="H44" i="3"/>
  <c r="H37" i="3"/>
  <c r="K182" i="3"/>
  <c r="K179" i="3"/>
  <c r="K178" i="3"/>
  <c r="V164" i="3" l="1"/>
  <c r="R163" i="3"/>
  <c r="V153" i="3"/>
  <c r="V146" i="3"/>
  <c r="V145" i="3"/>
  <c r="V142" i="3"/>
  <c r="V141" i="3"/>
  <c r="V143" i="3"/>
  <c r="V144" i="3"/>
  <c r="V147" i="3"/>
  <c r="V148" i="3"/>
  <c r="V154" i="3"/>
  <c r="V140" i="3"/>
  <c r="U141" i="3"/>
  <c r="U142" i="3"/>
  <c r="U143" i="3"/>
  <c r="U144" i="3"/>
  <c r="U147" i="3"/>
  <c r="U148" i="3"/>
  <c r="U153" i="3"/>
  <c r="U154" i="3"/>
  <c r="U140" i="3"/>
  <c r="V139" i="3"/>
  <c r="V138" i="3"/>
  <c r="T140" i="3"/>
  <c r="T141" i="3"/>
  <c r="T143" i="3"/>
  <c r="T144" i="3"/>
  <c r="T145" i="3"/>
  <c r="T146" i="3"/>
  <c r="T147" i="3"/>
  <c r="T148" i="3"/>
  <c r="T153" i="3"/>
  <c r="T154" i="3"/>
  <c r="T139" i="3"/>
  <c r="T138" i="3"/>
  <c r="S139" i="3"/>
  <c r="S140" i="3"/>
  <c r="S141" i="3"/>
  <c r="S142" i="3"/>
  <c r="S143" i="3"/>
  <c r="S144" i="3"/>
  <c r="S147" i="3"/>
  <c r="S148" i="3"/>
  <c r="S153" i="3"/>
  <c r="S154" i="3"/>
  <c r="S138" i="3"/>
  <c r="Q139" i="3"/>
  <c r="U139" i="3" s="1"/>
  <c r="Q140" i="3"/>
  <c r="Q141" i="3"/>
  <c r="Q142" i="3"/>
  <c r="Q143" i="3"/>
  <c r="Q144" i="3"/>
  <c r="Q147" i="3"/>
  <c r="Q148" i="3"/>
  <c r="Q153" i="3"/>
  <c r="Q154" i="3"/>
  <c r="N139" i="3"/>
  <c r="N140" i="3"/>
  <c r="N141" i="3"/>
  <c r="N142" i="3"/>
  <c r="T142" i="3" s="1"/>
  <c r="N143" i="3"/>
  <c r="N144" i="3"/>
  <c r="N145" i="3"/>
  <c r="S145" i="3" s="1"/>
  <c r="N146" i="3"/>
  <c r="S146" i="3" s="1"/>
  <c r="N147" i="3"/>
  <c r="N148" i="3"/>
  <c r="N151" i="3"/>
  <c r="N153" i="3"/>
  <c r="N154" i="3"/>
  <c r="R156" i="3"/>
  <c r="R157" i="3"/>
  <c r="K140" i="3"/>
  <c r="R140" i="3" s="1"/>
  <c r="K141" i="3"/>
  <c r="R141" i="3" s="1"/>
  <c r="K142" i="3"/>
  <c r="R142" i="3" s="1"/>
  <c r="K143" i="3"/>
  <c r="R143" i="3" s="1"/>
  <c r="K144" i="3"/>
  <c r="R144" i="3" s="1"/>
  <c r="K145" i="3"/>
  <c r="U145" i="3" s="1"/>
  <c r="K146" i="3"/>
  <c r="R146" i="3" s="1"/>
  <c r="K147" i="3"/>
  <c r="R147" i="3" s="1"/>
  <c r="K148" i="3"/>
  <c r="R148" i="3" s="1"/>
  <c r="K152" i="3"/>
  <c r="R152" i="3" s="1"/>
  <c r="K154" i="3"/>
  <c r="R154" i="3" s="1"/>
  <c r="R155" i="3"/>
  <c r="H139" i="3"/>
  <c r="R139" i="3" s="1"/>
  <c r="H140" i="3"/>
  <c r="H141" i="3"/>
  <c r="H144" i="3"/>
  <c r="H145" i="3"/>
  <c r="H146" i="3"/>
  <c r="H147" i="3"/>
  <c r="H148" i="3"/>
  <c r="H153" i="3"/>
  <c r="H154" i="3"/>
  <c r="H143" i="3"/>
  <c r="U146" i="3" l="1"/>
  <c r="U152" i="3"/>
  <c r="R145" i="3"/>
  <c r="V152" i="3"/>
  <c r="U138" i="3"/>
  <c r="Q138" i="3"/>
  <c r="N138" i="3"/>
  <c r="K138" i="3"/>
  <c r="R138" i="3" s="1"/>
  <c r="S136" i="3"/>
  <c r="T136" i="3"/>
  <c r="U136" i="3"/>
  <c r="V136" i="3"/>
  <c r="K136" i="3"/>
  <c r="R136" i="3"/>
  <c r="Q136" i="3"/>
  <c r="H136" i="3"/>
  <c r="N127" i="3"/>
  <c r="R127" i="3"/>
  <c r="H127" i="3"/>
  <c r="Q127" i="3"/>
  <c r="K127" i="3"/>
  <c r="V116" i="3"/>
  <c r="S116" i="3"/>
  <c r="H116" i="3"/>
  <c r="R116" i="3"/>
  <c r="N116" i="3"/>
  <c r="Q116" i="3"/>
  <c r="K116" i="3"/>
  <c r="N34" i="3"/>
  <c r="S34" i="3"/>
  <c r="H34" i="3"/>
  <c r="Q34" i="3"/>
  <c r="N33" i="3"/>
  <c r="S33" i="3"/>
  <c r="H33" i="3"/>
  <c r="Q33" i="3"/>
  <c r="K14" i="3"/>
  <c r="S14" i="3"/>
  <c r="S15" i="3"/>
  <c r="Q14" i="3"/>
  <c r="Q15" i="3"/>
  <c r="R14" i="3"/>
  <c r="R15" i="3"/>
  <c r="N28" i="3"/>
  <c r="S28" i="3"/>
  <c r="V28" i="3"/>
  <c r="H28" i="3"/>
  <c r="Q28" i="3"/>
  <c r="V100" i="3"/>
  <c r="S100" i="3"/>
  <c r="Q100" i="3"/>
  <c r="U100" i="3" s="1"/>
  <c r="N100" i="3"/>
  <c r="T100" i="3" s="1"/>
  <c r="T99" i="3"/>
  <c r="U99" i="3"/>
  <c r="V99" i="3"/>
  <c r="S99" i="3"/>
  <c r="R99" i="3"/>
  <c r="H99" i="3"/>
  <c r="K99" i="3"/>
  <c r="Q99" i="3"/>
  <c r="N99" i="3"/>
  <c r="V95" i="3"/>
  <c r="T95" i="3"/>
  <c r="K95" i="3"/>
  <c r="U95" i="3" s="1"/>
  <c r="R95" i="3"/>
  <c r="N93" i="3"/>
  <c r="N94" i="3"/>
  <c r="S94" i="3" s="1"/>
  <c r="T94" i="3" s="1"/>
  <c r="V94" i="3" s="1"/>
  <c r="N95" i="3"/>
  <c r="S95" i="3" s="1"/>
  <c r="H93" i="3"/>
  <c r="H94" i="3"/>
  <c r="R94" i="3" s="1"/>
  <c r="H95" i="3"/>
  <c r="V92" i="3"/>
  <c r="V93" i="3"/>
  <c r="V96" i="3"/>
  <c r="T92" i="3"/>
  <c r="N92" i="3"/>
  <c r="S92" i="3" s="1"/>
  <c r="R92" i="3"/>
  <c r="H92" i="3"/>
  <c r="K92" i="3"/>
  <c r="U92" i="3" s="1"/>
  <c r="V60" i="3"/>
  <c r="U60" i="3"/>
  <c r="S60" i="3"/>
  <c r="Q60" i="3"/>
  <c r="S58" i="3"/>
  <c r="T58" i="3"/>
  <c r="U58" i="3"/>
  <c r="V58" i="3"/>
  <c r="N58" i="3"/>
  <c r="N60" i="3"/>
  <c r="T60" i="3" s="1"/>
  <c r="K60" i="3"/>
  <c r="R60" i="3" s="1"/>
  <c r="H58" i="3"/>
  <c r="Q58" i="3"/>
  <c r="K58" i="3"/>
  <c r="S57" i="3"/>
  <c r="T57" i="3"/>
  <c r="U57" i="3"/>
  <c r="V57" i="3"/>
  <c r="N57" i="3"/>
  <c r="R57" i="3"/>
  <c r="H57" i="3"/>
  <c r="Q57" i="3"/>
  <c r="K57" i="3"/>
  <c r="V56" i="3"/>
  <c r="U56" i="3"/>
  <c r="T56" i="3"/>
  <c r="S56" i="3"/>
  <c r="N56" i="3"/>
  <c r="R56" i="3"/>
  <c r="R55" i="3"/>
  <c r="H56" i="3"/>
  <c r="Q56" i="3"/>
  <c r="K56" i="3"/>
  <c r="N54" i="3"/>
  <c r="S54" i="3" s="1"/>
  <c r="T54" i="3" s="1"/>
  <c r="V54" i="3" s="1"/>
  <c r="V53" i="3"/>
  <c r="Q53" i="3"/>
  <c r="S53" i="3"/>
  <c r="N53" i="3"/>
  <c r="T53" i="3" s="1"/>
  <c r="K53" i="3"/>
  <c r="R53" i="3" s="1"/>
  <c r="U53" i="3"/>
  <c r="T52" i="3"/>
  <c r="U52" i="3"/>
  <c r="V52" i="3"/>
  <c r="R52" i="3"/>
  <c r="H52" i="3"/>
  <c r="N52" i="3"/>
  <c r="S52" i="3"/>
  <c r="Q52" i="3"/>
  <c r="K52" i="3"/>
  <c r="K51" i="3"/>
  <c r="V51" i="3"/>
  <c r="U51" i="3"/>
  <c r="T51" i="3"/>
  <c r="N51" i="3"/>
  <c r="S51" i="3"/>
  <c r="R51" i="3"/>
  <c r="H51" i="3"/>
  <c r="Q51" i="3"/>
  <c r="V50" i="3"/>
  <c r="Q50" i="3"/>
  <c r="U50" i="3" s="1"/>
  <c r="S50" i="3"/>
  <c r="K50" i="3"/>
  <c r="R50" i="3" s="1"/>
  <c r="N50" i="3"/>
  <c r="T50" i="3" s="1"/>
  <c r="V49" i="3"/>
  <c r="S49" i="3"/>
  <c r="T49" i="3"/>
  <c r="Q49" i="3"/>
  <c r="U49" i="3" s="1"/>
  <c r="N49" i="3"/>
  <c r="H49" i="3"/>
  <c r="R49" i="3" s="1"/>
  <c r="V48" i="3"/>
  <c r="U48" i="3"/>
  <c r="T48" i="3"/>
  <c r="S48" i="3"/>
  <c r="Q48" i="3"/>
  <c r="N48" i="3"/>
  <c r="K48" i="3"/>
  <c r="R48" i="3"/>
  <c r="H48" i="3"/>
  <c r="V46" i="3"/>
  <c r="U46" i="3"/>
  <c r="T46" i="3"/>
  <c r="S46" i="3"/>
  <c r="Q46" i="3"/>
  <c r="N46" i="3"/>
  <c r="R46" i="3"/>
  <c r="K46" i="3"/>
  <c r="H46" i="3"/>
  <c r="V135" i="3" l="1"/>
  <c r="U135" i="3"/>
  <c r="T135" i="3"/>
  <c r="S135" i="3"/>
  <c r="Q135" i="3"/>
  <c r="R135" i="3"/>
  <c r="H135" i="3"/>
  <c r="K135" i="3"/>
  <c r="S133" i="3"/>
  <c r="T133" i="3"/>
  <c r="U133" i="3"/>
  <c r="V133" i="3"/>
  <c r="Q133" i="3"/>
  <c r="N133" i="3"/>
  <c r="R133" i="3"/>
  <c r="H133" i="3"/>
  <c r="V132" i="3"/>
  <c r="U132" i="3"/>
  <c r="T132" i="3"/>
  <c r="S132" i="3"/>
  <c r="N132" i="3"/>
  <c r="R132" i="3"/>
  <c r="K132" i="3"/>
  <c r="V131" i="3" l="1"/>
  <c r="U131" i="3"/>
  <c r="T131" i="3"/>
  <c r="S129" i="3"/>
  <c r="T129" i="3" s="1"/>
  <c r="V129" i="3" s="1"/>
  <c r="S127" i="3"/>
  <c r="T127" i="3"/>
  <c r="U127" i="3"/>
  <c r="V127" i="3"/>
  <c r="S128" i="3"/>
  <c r="T128" i="3"/>
  <c r="U128" i="3"/>
  <c r="V128" i="3"/>
  <c r="N128" i="3"/>
  <c r="Q128" i="3"/>
  <c r="V126" i="3"/>
  <c r="U126" i="3"/>
  <c r="T126" i="3"/>
  <c r="S126" i="3"/>
  <c r="N126" i="3"/>
  <c r="Q126" i="3"/>
  <c r="V121" i="3"/>
  <c r="U121" i="3"/>
  <c r="T121" i="3"/>
  <c r="S121" i="3"/>
  <c r="Q121" i="3"/>
  <c r="N121" i="3"/>
  <c r="V120" i="3"/>
  <c r="U120" i="3"/>
  <c r="T120" i="3"/>
  <c r="S120" i="3"/>
  <c r="N120" i="3"/>
  <c r="K118" i="3"/>
  <c r="R118" i="3" s="1"/>
  <c r="V114" i="3"/>
  <c r="Q114" i="3"/>
  <c r="U114" i="3" s="1"/>
  <c r="S114" i="3"/>
  <c r="N114" i="3"/>
  <c r="T114" i="3" s="1"/>
  <c r="V113" i="3"/>
  <c r="T113" i="3"/>
  <c r="S113" i="3"/>
  <c r="Q113" i="3"/>
  <c r="U113" i="3" s="1"/>
  <c r="N113" i="3"/>
  <c r="H113" i="3"/>
  <c r="R113" i="3" s="1"/>
  <c r="V112" i="3"/>
  <c r="T112" i="3"/>
  <c r="N112" i="3"/>
  <c r="S112" i="3" s="1"/>
  <c r="R112" i="3"/>
  <c r="K112" i="3"/>
  <c r="U112" i="3" s="1"/>
  <c r="K105" i="3"/>
  <c r="H112" i="3"/>
  <c r="T110" i="3"/>
  <c r="V110" i="3" s="1"/>
  <c r="N110" i="3"/>
  <c r="S110" i="3" s="1"/>
  <c r="H110" i="3"/>
  <c r="R110" i="3" s="1"/>
  <c r="T109" i="3"/>
  <c r="V109" i="3" s="1"/>
  <c r="N109" i="3"/>
  <c r="S109" i="3" s="1"/>
  <c r="H109" i="3"/>
  <c r="R109" i="3" s="1"/>
  <c r="Q108" i="3"/>
  <c r="S108" i="3" s="1"/>
  <c r="U108" i="3" s="1"/>
  <c r="V108" i="3" s="1"/>
  <c r="N107" i="3"/>
  <c r="S107" i="3" s="1"/>
  <c r="H106" i="3"/>
  <c r="T106" i="3" s="1"/>
  <c r="V106" i="3" s="1"/>
  <c r="V105" i="3"/>
  <c r="Q105" i="3"/>
  <c r="U105" i="3" s="1"/>
  <c r="S105" i="3"/>
  <c r="R105" i="3"/>
  <c r="H105" i="3"/>
  <c r="N105" i="3"/>
  <c r="T105" i="3" s="1"/>
  <c r="V104" i="3"/>
  <c r="S104" i="3"/>
  <c r="Q104" i="3"/>
  <c r="U104" i="3" s="1"/>
  <c r="N104" i="3"/>
  <c r="T104" i="3" s="1"/>
  <c r="S103" i="3"/>
  <c r="T103" i="3"/>
  <c r="U103" i="3"/>
  <c r="V103" i="3"/>
  <c r="N103" i="3"/>
  <c r="R103" i="3"/>
  <c r="H103" i="3"/>
  <c r="Q103" i="3"/>
  <c r="K103" i="3"/>
  <c r="R106" i="3" l="1"/>
  <c r="T107" i="3"/>
  <c r="V107" i="3" s="1"/>
  <c r="H102" i="3"/>
  <c r="Q102" i="3"/>
  <c r="S102" i="3"/>
  <c r="T102" i="3"/>
  <c r="U102" i="3"/>
  <c r="V102" i="3"/>
  <c r="N102" i="3"/>
  <c r="R102" i="3"/>
  <c r="K102" i="3"/>
  <c r="V101" i="3"/>
  <c r="U101" i="3"/>
  <c r="T101" i="3"/>
  <c r="S101" i="3"/>
  <c r="Q101" i="3"/>
  <c r="N101" i="3"/>
  <c r="R101" i="3"/>
  <c r="K101" i="3"/>
  <c r="H101" i="3"/>
  <c r="N98" i="3" l="1"/>
  <c r="V98" i="3" s="1"/>
  <c r="N91" i="3"/>
  <c r="V72" i="3"/>
  <c r="V73" i="3"/>
  <c r="U72" i="3"/>
  <c r="T72" i="3"/>
  <c r="S72" i="3"/>
  <c r="S73" i="3"/>
  <c r="R72" i="3"/>
  <c r="H72" i="3"/>
  <c r="Q72" i="3"/>
  <c r="V27" i="3"/>
  <c r="V31" i="3"/>
  <c r="V32" i="3"/>
  <c r="V55" i="3"/>
  <c r="V77" i="3"/>
  <c r="V74" i="3"/>
  <c r="V75" i="3"/>
  <c r="V87" i="3"/>
  <c r="V91" i="3"/>
  <c r="V90" i="3"/>
  <c r="S91" i="3"/>
  <c r="T91" i="3"/>
  <c r="U91" i="3"/>
  <c r="S90" i="3"/>
  <c r="U90" i="3"/>
  <c r="T90" i="3"/>
  <c r="Q91" i="3"/>
  <c r="R91" i="3"/>
  <c r="H91" i="3"/>
  <c r="K91" i="3"/>
  <c r="K90" i="3"/>
  <c r="Q90" i="3"/>
  <c r="R90" i="3"/>
  <c r="N90" i="3"/>
  <c r="N89" i="3"/>
  <c r="T89" i="3" s="1"/>
  <c r="U87" i="3"/>
  <c r="T87" i="3"/>
  <c r="S87" i="3"/>
  <c r="N87" i="3"/>
  <c r="N86" i="3"/>
  <c r="T86" i="3" s="1"/>
  <c r="N85" i="3"/>
  <c r="N84" i="3"/>
  <c r="S84" i="3" s="1"/>
  <c r="N83" i="3"/>
  <c r="S83" i="3" s="1"/>
  <c r="V81" i="3"/>
  <c r="U81" i="3"/>
  <c r="T81" i="3"/>
  <c r="S81" i="3"/>
  <c r="N81" i="3"/>
  <c r="K81" i="3"/>
  <c r="T80" i="3"/>
  <c r="V80" i="3" s="1"/>
  <c r="N80" i="3"/>
  <c r="S80" i="3" s="1"/>
  <c r="R80" i="3"/>
  <c r="T79" i="3"/>
  <c r="V79" i="3" s="1"/>
  <c r="N79" i="3"/>
  <c r="S79" i="3" s="1"/>
  <c r="R79" i="3"/>
  <c r="U77" i="3"/>
  <c r="T76" i="3"/>
  <c r="V76" i="3" s="1"/>
  <c r="T77" i="3"/>
  <c r="S77" i="3"/>
  <c r="Q77" i="3"/>
  <c r="N76" i="3"/>
  <c r="S76" i="3" s="1"/>
  <c r="N77" i="3"/>
  <c r="R77" i="3"/>
  <c r="H76" i="3"/>
  <c r="R76" i="3" s="1"/>
  <c r="H77" i="3"/>
  <c r="K77" i="3"/>
  <c r="T75" i="3"/>
  <c r="S75" i="3"/>
  <c r="N75" i="3"/>
  <c r="Q75" i="3"/>
  <c r="U75" i="3" s="1"/>
  <c r="H75" i="3"/>
  <c r="R75" i="3" s="1"/>
  <c r="T74" i="3"/>
  <c r="Q74" i="3"/>
  <c r="U74" i="3" s="1"/>
  <c r="S74" i="3"/>
  <c r="N74" i="3"/>
  <c r="H74" i="3"/>
  <c r="R74" i="3" s="1"/>
  <c r="U73" i="3"/>
  <c r="T73" i="3"/>
  <c r="R73" i="3"/>
  <c r="H73" i="3"/>
  <c r="N72" i="3"/>
  <c r="N73" i="3"/>
  <c r="Q73" i="3"/>
  <c r="V70" i="3"/>
  <c r="N70" i="3"/>
  <c r="S70" i="3" s="1"/>
  <c r="K72" i="3"/>
  <c r="K73" i="3"/>
  <c r="K70" i="3"/>
  <c r="U70" i="3" s="1"/>
  <c r="K69" i="3"/>
  <c r="R69" i="3" s="1"/>
  <c r="U69" i="3" s="1"/>
  <c r="V68" i="3"/>
  <c r="U68" i="3"/>
  <c r="T68" i="3"/>
  <c r="S68" i="3"/>
  <c r="Q68" i="3"/>
  <c r="N68" i="3"/>
  <c r="R68" i="3"/>
  <c r="T67" i="3"/>
  <c r="T65" i="3"/>
  <c r="T62" i="3"/>
  <c r="U55" i="3"/>
  <c r="T55" i="3"/>
  <c r="T47" i="3"/>
  <c r="U47" i="3" s="1"/>
  <c r="V67" i="3"/>
  <c r="S67" i="3"/>
  <c r="Q67" i="3"/>
  <c r="U67" i="3" s="1"/>
  <c r="N67" i="3"/>
  <c r="R67" i="3"/>
  <c r="R66" i="3"/>
  <c r="U66" i="3" s="1"/>
  <c r="S65" i="3"/>
  <c r="V65" i="3" s="1"/>
  <c r="V62" i="3"/>
  <c r="U62" i="3"/>
  <c r="V69" i="3" l="1"/>
  <c r="V66" i="3"/>
  <c r="V89" i="3"/>
  <c r="S86" i="3"/>
  <c r="V86" i="3"/>
  <c r="T98" i="3"/>
  <c r="T70" i="3"/>
  <c r="S89" i="3"/>
  <c r="T83" i="3"/>
  <c r="T84" i="3"/>
  <c r="V84" i="3" s="1"/>
  <c r="V83" i="3"/>
  <c r="S98" i="3"/>
  <c r="R70" i="3"/>
  <c r="U77" i="2"/>
  <c r="U99" i="2"/>
  <c r="U101" i="2"/>
  <c r="U95" i="2"/>
  <c r="U91" i="2"/>
  <c r="U90" i="2"/>
  <c r="U57" i="2"/>
  <c r="U56" i="2"/>
  <c r="U54" i="2"/>
  <c r="U50" i="2"/>
  <c r="U38" i="2"/>
  <c r="T25" i="2"/>
  <c r="V25" i="2"/>
  <c r="V3" i="2"/>
  <c r="U9" i="2"/>
  <c r="T4" i="2"/>
  <c r="T9" i="2"/>
  <c r="T17" i="2"/>
  <c r="T19" i="2"/>
  <c r="T35" i="2"/>
  <c r="T36" i="2"/>
  <c r="T38" i="2"/>
  <c r="T43" i="2"/>
  <c r="T44" i="2"/>
  <c r="T49" i="2"/>
  <c r="T50" i="2"/>
  <c r="T54" i="2"/>
  <c r="T56" i="2"/>
  <c r="T57" i="2"/>
  <c r="T63" i="2"/>
  <c r="T64" i="2"/>
  <c r="T66" i="2"/>
  <c r="T69" i="2"/>
  <c r="T73" i="2"/>
  <c r="T77" i="2"/>
  <c r="T79" i="2"/>
  <c r="T86" i="2"/>
  <c r="T88" i="2"/>
  <c r="T90" i="2"/>
  <c r="T91" i="2"/>
  <c r="T92" i="2"/>
  <c r="T94" i="2"/>
  <c r="T95" i="2"/>
  <c r="T96" i="2"/>
  <c r="T97" i="2"/>
  <c r="T99" i="2"/>
  <c r="T101" i="2"/>
  <c r="T3" i="2"/>
  <c r="S32" i="3" l="1"/>
  <c r="Q32" i="3"/>
  <c r="N32" i="3"/>
  <c r="T32" i="3" s="1"/>
  <c r="R32" i="3"/>
  <c r="Q31" i="3" l="1"/>
  <c r="S31" i="3"/>
  <c r="N31" i="3"/>
  <c r="R31" i="3"/>
  <c r="H31" i="3"/>
  <c r="N30" i="3"/>
  <c r="S29" i="3"/>
  <c r="S27" i="3"/>
  <c r="V29" i="3"/>
  <c r="Q29" i="3"/>
  <c r="N29" i="3"/>
  <c r="H29" i="3"/>
  <c r="S25" i="3"/>
  <c r="Q27" i="3"/>
  <c r="N27" i="3"/>
  <c r="H27" i="3"/>
  <c r="H25" i="3"/>
  <c r="S30" i="3" l="1"/>
  <c r="V30" i="3" s="1"/>
  <c r="T30" i="3"/>
  <c r="H24" i="3"/>
  <c r="Q24" i="3" l="1"/>
  <c r="S24" i="3"/>
  <c r="V24" i="3"/>
  <c r="Q25" i="3"/>
  <c r="V25" i="3"/>
  <c r="S23" i="3"/>
  <c r="V23" i="3"/>
  <c r="N24" i="3"/>
  <c r="N25" i="3"/>
  <c r="Q23" i="3"/>
  <c r="R23" i="3"/>
  <c r="R24" i="3"/>
  <c r="R25" i="3"/>
  <c r="R26" i="3"/>
  <c r="R27" i="3"/>
  <c r="R28" i="3"/>
  <c r="R29" i="3"/>
  <c r="R33" i="3"/>
  <c r="R34" i="3"/>
  <c r="R36" i="3"/>
  <c r="R37" i="3"/>
  <c r="R38" i="3"/>
  <c r="R41" i="3"/>
  <c r="R42" i="3"/>
  <c r="R44" i="3"/>
  <c r="R45" i="3"/>
  <c r="K23" i="3"/>
  <c r="K24" i="3"/>
  <c r="K25" i="3"/>
  <c r="K26" i="3"/>
  <c r="K27" i="3"/>
  <c r="K28" i="3"/>
  <c r="K29" i="3"/>
  <c r="K31" i="3"/>
  <c r="K32" i="3"/>
  <c r="K33" i="3"/>
  <c r="K34" i="3"/>
  <c r="K36" i="3"/>
  <c r="K37" i="3"/>
  <c r="K38" i="3"/>
  <c r="K39" i="3"/>
  <c r="K41" i="3"/>
  <c r="K42" i="3"/>
  <c r="K44" i="3"/>
  <c r="K45" i="3"/>
  <c r="H23" i="3"/>
  <c r="N23" i="3"/>
  <c r="V22" i="3"/>
  <c r="S22" i="3"/>
  <c r="N22" i="3"/>
  <c r="R22" i="3"/>
  <c r="H22" i="3"/>
  <c r="Q22" i="3"/>
  <c r="K22" i="3"/>
  <c r="N21" i="3" l="1"/>
  <c r="S21" i="3" l="1"/>
  <c r="V21" i="3" s="1"/>
  <c r="T21" i="3"/>
  <c r="V10" i="4"/>
  <c r="S10" i="4"/>
  <c r="N10" i="4"/>
  <c r="N9" i="4"/>
  <c r="R10" i="4"/>
  <c r="H10" i="4"/>
  <c r="Q10" i="4"/>
  <c r="K10" i="4"/>
  <c r="V18" i="3"/>
  <c r="S17" i="3"/>
  <c r="Q17" i="3"/>
  <c r="R17" i="3"/>
  <c r="K17" i="3"/>
  <c r="S16" i="3" l="1"/>
  <c r="Q16" i="3"/>
  <c r="U16" i="3" s="1"/>
  <c r="V20" i="3" l="1"/>
  <c r="V14" i="3"/>
  <c r="V15" i="3"/>
  <c r="V17" i="3"/>
  <c r="V19" i="3"/>
  <c r="N14" i="3"/>
  <c r="N15" i="3"/>
  <c r="N16" i="3"/>
  <c r="N17" i="3"/>
  <c r="N18" i="3"/>
  <c r="S18" i="3" s="1"/>
  <c r="N19" i="3"/>
  <c r="N20" i="3"/>
  <c r="S20" i="3" s="1"/>
  <c r="H14" i="3"/>
  <c r="H15" i="3"/>
  <c r="H16" i="3"/>
  <c r="R16" i="3" s="1"/>
  <c r="H17" i="3"/>
  <c r="H18" i="3"/>
  <c r="R18" i="3" s="1"/>
  <c r="H19" i="3"/>
  <c r="H20" i="3"/>
  <c r="R20" i="3" s="1"/>
  <c r="H11" i="4"/>
  <c r="S9" i="4"/>
  <c r="V9" i="4" s="1"/>
  <c r="Q9" i="4"/>
  <c r="V12" i="3"/>
  <c r="V13" i="3"/>
  <c r="S13" i="3"/>
  <c r="N13" i="3"/>
  <c r="Q13" i="3"/>
  <c r="R13" i="3"/>
  <c r="K13" i="3"/>
  <c r="H13" i="3"/>
  <c r="R11" i="4" l="1"/>
  <c r="V8" i="4"/>
  <c r="S7" i="4"/>
  <c r="K8" i="4"/>
  <c r="R8" i="4" s="1"/>
  <c r="V6" i="4"/>
  <c r="R6" i="4"/>
  <c r="K6" i="4"/>
  <c r="Q6" i="4"/>
  <c r="S6" i="4" s="1"/>
  <c r="H6" i="4"/>
  <c r="V7" i="4"/>
  <c r="N7" i="4"/>
  <c r="V4" i="4"/>
  <c r="V3" i="4"/>
  <c r="Q3" i="4"/>
  <c r="S3" i="4"/>
  <c r="Q8" i="4"/>
  <c r="S8" i="4" s="1"/>
  <c r="Q7" i="4"/>
  <c r="R7" i="4"/>
  <c r="K7" i="4"/>
  <c r="H7" i="4"/>
  <c r="V5" i="4"/>
  <c r="S5" i="4"/>
  <c r="Q5" i="4"/>
  <c r="N5" i="4"/>
  <c r="R5" i="4"/>
  <c r="K5" i="4"/>
  <c r="H5" i="4"/>
  <c r="N4" i="4"/>
  <c r="S4" i="4" s="1"/>
  <c r="R4" i="4"/>
  <c r="K4" i="4"/>
  <c r="H4" i="4"/>
  <c r="N3" i="4"/>
  <c r="V7" i="3" l="1"/>
  <c r="S7" i="3"/>
  <c r="R7" i="3"/>
  <c r="K7" i="3"/>
  <c r="Q7" i="3"/>
  <c r="N7" i="3"/>
  <c r="H7" i="3"/>
  <c r="Q5" i="3"/>
  <c r="S5" i="3"/>
  <c r="V5" i="3"/>
  <c r="N5" i="3"/>
  <c r="R5" i="3"/>
  <c r="K5" i="3"/>
  <c r="H5" i="3"/>
  <c r="V4" i="3"/>
  <c r="S4" i="3"/>
  <c r="Q4" i="3"/>
  <c r="N4" i="3"/>
  <c r="R4" i="3"/>
  <c r="K4" i="3"/>
  <c r="H4" i="3"/>
  <c r="S12" i="3"/>
  <c r="Q12" i="3"/>
  <c r="N12" i="3"/>
  <c r="R12" i="3"/>
  <c r="K12" i="3"/>
  <c r="H12" i="3"/>
  <c r="V11" i="3"/>
  <c r="S11" i="3"/>
  <c r="Q11" i="3"/>
  <c r="N11" i="3"/>
  <c r="R11" i="3"/>
  <c r="K11" i="3"/>
  <c r="H11" i="3"/>
  <c r="V10" i="3"/>
  <c r="N10" i="3"/>
  <c r="V9" i="3"/>
  <c r="N9" i="3"/>
  <c r="K9" i="3"/>
  <c r="V8" i="3"/>
  <c r="H8" i="3"/>
  <c r="Q8" i="3"/>
  <c r="R8" i="3" l="1"/>
  <c r="T8" i="3"/>
  <c r="S10" i="3"/>
  <c r="T10" i="3"/>
  <c r="R9" i="3"/>
  <c r="U9" i="3"/>
  <c r="S8" i="3"/>
  <c r="U8" i="3"/>
  <c r="S9" i="3"/>
  <c r="T9" i="3"/>
  <c r="V3" i="3"/>
  <c r="N3" i="3"/>
  <c r="K3" i="3"/>
  <c r="R3" i="3" l="1"/>
  <c r="U3" i="3"/>
  <c r="S3" i="3"/>
  <c r="T3" i="3"/>
  <c r="V77" i="2"/>
  <c r="S77" i="2"/>
  <c r="Q77" i="2"/>
  <c r="R77" i="2"/>
  <c r="K77" i="2"/>
  <c r="H77" i="2"/>
  <c r="V50" i="2" l="1"/>
  <c r="S50" i="2"/>
  <c r="Q50" i="2"/>
  <c r="N50" i="2"/>
  <c r="R50" i="2"/>
  <c r="K50" i="2"/>
  <c r="H50" i="2"/>
  <c r="R9" i="2"/>
  <c r="R95" i="2"/>
  <c r="V43" i="2"/>
  <c r="N43" i="2"/>
  <c r="S43" i="2" s="1"/>
  <c r="R43" i="2"/>
  <c r="K43" i="2"/>
  <c r="U43" i="2" s="1"/>
  <c r="H43" i="2"/>
  <c r="V41" i="2"/>
  <c r="H41" i="2"/>
  <c r="T41" i="2" s="1"/>
  <c r="V86" i="2"/>
  <c r="H86" i="2"/>
  <c r="R86" i="2" s="1"/>
  <c r="N86" i="2"/>
  <c r="S86" i="2" s="1"/>
  <c r="V79" i="2"/>
  <c r="H79" i="2"/>
  <c r="R79" i="2" s="1"/>
  <c r="Q79" i="2"/>
  <c r="N79" i="2"/>
  <c r="V78" i="2"/>
  <c r="Q78" i="2"/>
  <c r="U78" i="2" s="1"/>
  <c r="N92" i="2"/>
  <c r="S92" i="2" s="1"/>
  <c r="H92" i="2"/>
  <c r="R92" i="2" s="1"/>
  <c r="V92" i="2"/>
  <c r="R41" i="2" l="1"/>
  <c r="S79" i="2"/>
  <c r="U79" i="2"/>
  <c r="S78" i="2"/>
  <c r="V64" i="2"/>
  <c r="V98" i="2"/>
  <c r="V97" i="2"/>
  <c r="V96" i="2"/>
  <c r="V94" i="2"/>
  <c r="V88" i="2"/>
  <c r="V84" i="2"/>
  <c r="V80" i="2"/>
  <c r="V75" i="2"/>
  <c r="V74" i="2"/>
  <c r="V73" i="2"/>
  <c r="V69" i="2"/>
  <c r="V68" i="2"/>
  <c r="V66" i="2"/>
  <c r="V65" i="2"/>
  <c r="V63" i="2"/>
  <c r="V59" i="2"/>
  <c r="V49" i="2"/>
  <c r="V47" i="2"/>
  <c r="V44" i="2"/>
  <c r="V36" i="2"/>
  <c r="V35" i="2"/>
  <c r="V31" i="2"/>
  <c r="V22" i="2"/>
  <c r="V20" i="2"/>
  <c r="V19" i="2"/>
  <c r="V17" i="2"/>
  <c r="V8" i="2"/>
  <c r="V4" i="2"/>
  <c r="V9" i="2" l="1"/>
  <c r="V38" i="2"/>
  <c r="V54" i="2"/>
  <c r="V56" i="2"/>
  <c r="V57" i="2"/>
  <c r="V90" i="2"/>
  <c r="V91" i="2"/>
  <c r="V95" i="2"/>
  <c r="V99" i="2"/>
  <c r="V101" i="2"/>
  <c r="S9" i="2"/>
  <c r="S36" i="2"/>
  <c r="S38" i="2"/>
  <c r="S54" i="2"/>
  <c r="S56" i="2"/>
  <c r="S57" i="2"/>
  <c r="S63" i="2"/>
  <c r="S66" i="2"/>
  <c r="S68" i="2"/>
  <c r="S69" i="2"/>
  <c r="S90" i="2"/>
  <c r="S91" i="2"/>
  <c r="S95" i="2"/>
  <c r="S96" i="2"/>
  <c r="S99" i="2"/>
  <c r="S101" i="2"/>
  <c r="Q8" i="2"/>
  <c r="S8" i="2" s="1"/>
  <c r="Q9" i="2"/>
  <c r="Q22" i="2"/>
  <c r="Q36" i="2"/>
  <c r="U36" i="2" s="1"/>
  <c r="Q38" i="2"/>
  <c r="Q54" i="2"/>
  <c r="Q56" i="2"/>
  <c r="Q57" i="2"/>
  <c r="Q63" i="2"/>
  <c r="U63" i="2" s="1"/>
  <c r="Q65" i="2"/>
  <c r="S65" i="2" s="1"/>
  <c r="Q66" i="2"/>
  <c r="U66" i="2" s="1"/>
  <c r="Q68" i="2"/>
  <c r="U68" i="2" s="1"/>
  <c r="Q69" i="2"/>
  <c r="U69" i="2" s="1"/>
  <c r="Q75" i="2"/>
  <c r="Q90" i="2"/>
  <c r="Q91" i="2"/>
  <c r="Q95" i="2"/>
  <c r="Q96" i="2"/>
  <c r="U96" i="2" s="1"/>
  <c r="Q99" i="2"/>
  <c r="Q101" i="2"/>
  <c r="N4" i="2"/>
  <c r="Q4" i="2" s="1"/>
  <c r="N9" i="2"/>
  <c r="N17" i="2"/>
  <c r="S17" i="2" s="1"/>
  <c r="N19" i="2"/>
  <c r="S19" i="2" s="1"/>
  <c r="N25" i="2"/>
  <c r="S25" i="2" s="1"/>
  <c r="N31" i="2"/>
  <c r="N35" i="2"/>
  <c r="S35" i="2" s="1"/>
  <c r="N36" i="2"/>
  <c r="N38" i="2"/>
  <c r="N44" i="2"/>
  <c r="S44" i="2" s="1"/>
  <c r="N47" i="2"/>
  <c r="N49" i="2"/>
  <c r="S49" i="2" s="1"/>
  <c r="N54" i="2"/>
  <c r="N56" i="2"/>
  <c r="N57" i="2"/>
  <c r="N59" i="2"/>
  <c r="N63" i="2"/>
  <c r="N64" i="2"/>
  <c r="S64" i="2" s="1"/>
  <c r="N66" i="2"/>
  <c r="N68" i="2"/>
  <c r="T68" i="2" s="1"/>
  <c r="N69" i="2"/>
  <c r="N73" i="2"/>
  <c r="S73" i="2" s="1"/>
  <c r="N77" i="2"/>
  <c r="N80" i="2"/>
  <c r="N84" i="2"/>
  <c r="N88" i="2"/>
  <c r="S88" i="2" s="1"/>
  <c r="N90" i="2"/>
  <c r="N91" i="2"/>
  <c r="N94" i="2"/>
  <c r="S94" i="2" s="1"/>
  <c r="N95" i="2"/>
  <c r="N96" i="2"/>
  <c r="N97" i="2"/>
  <c r="S97" i="2" s="1"/>
  <c r="N98" i="2"/>
  <c r="N99" i="2"/>
  <c r="N101" i="2"/>
  <c r="N3" i="2"/>
  <c r="R4" i="2"/>
  <c r="R35" i="2"/>
  <c r="R38" i="2"/>
  <c r="R49" i="2"/>
  <c r="R54" i="2"/>
  <c r="R56" i="2"/>
  <c r="R57" i="2"/>
  <c r="R88" i="2"/>
  <c r="R90" i="2"/>
  <c r="R91" i="2"/>
  <c r="R99" i="2"/>
  <c r="R101" i="2"/>
  <c r="K4" i="2"/>
  <c r="U4" i="2" s="1"/>
  <c r="K9" i="2"/>
  <c r="K35" i="2"/>
  <c r="U35" i="2" s="1"/>
  <c r="K38" i="2"/>
  <c r="K47" i="2"/>
  <c r="K49" i="2"/>
  <c r="U49" i="2" s="1"/>
  <c r="K54" i="2"/>
  <c r="K56" i="2"/>
  <c r="K57" i="2"/>
  <c r="K88" i="2"/>
  <c r="U88" i="2" s="1"/>
  <c r="K90" i="2"/>
  <c r="K91" i="2"/>
  <c r="K95" i="2"/>
  <c r="K99" i="2"/>
  <c r="K101" i="2"/>
  <c r="H4" i="2"/>
  <c r="H9" i="2"/>
  <c r="H17" i="2"/>
  <c r="R17" i="2" s="1"/>
  <c r="H19" i="2"/>
  <c r="R19" i="2" s="1"/>
  <c r="H20" i="2"/>
  <c r="H25" i="2"/>
  <c r="R25" i="2" s="1"/>
  <c r="H35" i="2"/>
  <c r="H36" i="2"/>
  <c r="R36" i="2" s="1"/>
  <c r="H38" i="2"/>
  <c r="H44" i="2"/>
  <c r="R44" i="2" s="1"/>
  <c r="H49" i="2"/>
  <c r="H54" i="2"/>
  <c r="H56" i="2"/>
  <c r="H57" i="2"/>
  <c r="H63" i="2"/>
  <c r="R63" i="2" s="1"/>
  <c r="H64" i="2"/>
  <c r="R64" i="2" s="1"/>
  <c r="H66" i="2"/>
  <c r="R66" i="2" s="1"/>
  <c r="H69" i="2"/>
  <c r="R69" i="2" s="1"/>
  <c r="H73" i="2"/>
  <c r="R73" i="2" s="1"/>
  <c r="H74" i="2"/>
  <c r="H88" i="2"/>
  <c r="H90" i="2"/>
  <c r="H91" i="2"/>
  <c r="H94" i="2"/>
  <c r="R94" i="2" s="1"/>
  <c r="H95" i="2"/>
  <c r="H96" i="2"/>
  <c r="R96" i="2" s="1"/>
  <c r="H97" i="2"/>
  <c r="R97" i="2" s="1"/>
  <c r="H99" i="2"/>
  <c r="H101" i="2"/>
  <c r="R3" i="2"/>
  <c r="K3" i="2"/>
  <c r="U3" i="2" s="1"/>
  <c r="H3" i="2"/>
  <c r="R20" i="2" l="1"/>
  <c r="T20" i="2"/>
  <c r="R74" i="2"/>
  <c r="T74" i="2"/>
  <c r="S31" i="2"/>
  <c r="T31" i="2"/>
  <c r="S22" i="2"/>
  <c r="U22" i="2"/>
  <c r="S98" i="2"/>
  <c r="T98" i="2"/>
  <c r="S84" i="2"/>
  <c r="T84" i="2"/>
  <c r="S75" i="2"/>
  <c r="U75" i="2"/>
  <c r="R47" i="2"/>
  <c r="U47" i="2"/>
  <c r="S47" i="2"/>
  <c r="T47" i="2"/>
  <c r="S80" i="2"/>
  <c r="T80" i="2"/>
  <c r="S59" i="2"/>
  <c r="T59" i="2"/>
  <c r="V23" i="1"/>
  <c r="V22" i="1"/>
  <c r="V20" i="1"/>
  <c r="V18" i="1"/>
  <c r="V15" i="1"/>
  <c r="V12" i="1"/>
  <c r="V11" i="1"/>
  <c r="V9" i="1"/>
  <c r="V8" i="1"/>
  <c r="V5" i="1" l="1"/>
  <c r="V4" i="1"/>
  <c r="V6" i="1"/>
  <c r="V10" i="1"/>
  <c r="V14" i="1"/>
  <c r="V17" i="1"/>
  <c r="V21" i="1"/>
  <c r="V29" i="1"/>
  <c r="V34" i="1"/>
  <c r="V35" i="1"/>
  <c r="V37" i="1"/>
  <c r="V38" i="1"/>
  <c r="V3" i="1"/>
  <c r="S4" i="1"/>
  <c r="S5" i="1"/>
  <c r="S6" i="1"/>
  <c r="S10" i="1"/>
  <c r="S11" i="1"/>
  <c r="S14" i="1"/>
  <c r="S17" i="1"/>
  <c r="S21" i="1"/>
  <c r="S29" i="1"/>
  <c r="S34" i="1"/>
  <c r="S35" i="1"/>
  <c r="S37" i="1"/>
  <c r="S38" i="1"/>
  <c r="S3" i="1"/>
  <c r="Q4" i="1"/>
  <c r="Q5" i="1"/>
  <c r="U5" i="1" s="1"/>
  <c r="Q6" i="1"/>
  <c r="Q10" i="1"/>
  <c r="Q11" i="1"/>
  <c r="U11" i="1" s="1"/>
  <c r="Q14" i="1"/>
  <c r="Q17" i="1"/>
  <c r="Q20" i="1"/>
  <c r="Q21" i="1"/>
  <c r="Q29" i="1"/>
  <c r="Q34" i="1"/>
  <c r="Q35" i="1"/>
  <c r="Q37" i="1"/>
  <c r="Q38" i="1"/>
  <c r="Q3" i="1"/>
  <c r="N4" i="1"/>
  <c r="N5" i="1"/>
  <c r="N6" i="1"/>
  <c r="N8" i="1"/>
  <c r="S8" i="1" s="1"/>
  <c r="N9" i="1"/>
  <c r="S9" i="1" s="1"/>
  <c r="N10" i="1"/>
  <c r="N11" i="1"/>
  <c r="N12" i="1"/>
  <c r="S12" i="1" s="1"/>
  <c r="N14" i="1"/>
  <c r="N15" i="1"/>
  <c r="S15" i="1" s="1"/>
  <c r="N17" i="1"/>
  <c r="N18" i="1"/>
  <c r="S18" i="1" s="1"/>
  <c r="N21" i="1"/>
  <c r="N22" i="1"/>
  <c r="N23" i="1"/>
  <c r="S23" i="1" s="1"/>
  <c r="N29" i="1"/>
  <c r="N34" i="1"/>
  <c r="N35" i="1"/>
  <c r="N37" i="1"/>
  <c r="N38" i="1"/>
  <c r="N3" i="1"/>
  <c r="R3" i="1"/>
  <c r="R6" i="1"/>
  <c r="R9" i="1"/>
  <c r="R10" i="1"/>
  <c r="R14" i="1"/>
  <c r="R17" i="1"/>
  <c r="R18" i="1"/>
  <c r="R21" i="1"/>
  <c r="R29" i="1"/>
  <c r="R34" i="1"/>
  <c r="R35" i="1"/>
  <c r="R37" i="1"/>
  <c r="R38" i="1"/>
  <c r="R4" i="1"/>
  <c r="K9" i="1"/>
  <c r="U9" i="1" s="1"/>
  <c r="K10" i="1"/>
  <c r="K14" i="1"/>
  <c r="K17" i="1"/>
  <c r="K18" i="1"/>
  <c r="U18" i="1" s="1"/>
  <c r="K21" i="1"/>
  <c r="K29" i="1"/>
  <c r="K34" i="1"/>
  <c r="K35" i="1"/>
  <c r="K37" i="1"/>
  <c r="K38" i="1"/>
  <c r="K39" i="1"/>
  <c r="K4" i="1"/>
  <c r="K6" i="1"/>
  <c r="K3" i="1"/>
  <c r="H35" i="1"/>
  <c r="H37" i="1"/>
  <c r="H38" i="1"/>
  <c r="H34" i="1"/>
  <c r="H29" i="1"/>
  <c r="H18" i="1"/>
  <c r="H20" i="1"/>
  <c r="H21" i="1"/>
  <c r="H23" i="1"/>
  <c r="R23" i="1" s="1"/>
  <c r="H17" i="1"/>
  <c r="H15" i="1"/>
  <c r="R15" i="1" s="1"/>
  <c r="H14" i="1"/>
  <c r="H9" i="1"/>
  <c r="H10" i="1"/>
  <c r="H11" i="1"/>
  <c r="R11" i="1" s="1"/>
  <c r="H12" i="1"/>
  <c r="R12" i="1" s="1"/>
  <c r="H8" i="1"/>
  <c r="R8" i="1" s="1"/>
  <c r="H4" i="1"/>
  <c r="H5" i="1"/>
  <c r="R5" i="1" s="1"/>
  <c r="H6" i="1"/>
  <c r="H3" i="1"/>
  <c r="R39" i="1" l="1"/>
  <c r="V39" i="1"/>
  <c r="S20" i="1"/>
  <c r="U20" i="1"/>
  <c r="S22" i="1"/>
  <c r="T22" i="1"/>
  <c r="R20" i="1"/>
  <c r="T20" i="1"/>
</calcChain>
</file>

<file path=xl/sharedStrings.xml><?xml version="1.0" encoding="utf-8"?>
<sst xmlns="http://schemas.openxmlformats.org/spreadsheetml/2006/main" count="5589" uniqueCount="1068">
  <si>
    <t>Scient_Volcan</t>
  </si>
  <si>
    <t>Scient_Cancer</t>
  </si>
  <si>
    <t>toutCorpusScient</t>
  </si>
  <si>
    <t>candidat-marqueur</t>
  </si>
  <si>
    <t>Nb Occ total</t>
  </si>
  <si>
    <t>nbOcc</t>
  </si>
  <si>
    <t>nbPertinent</t>
  </si>
  <si>
    <t>prec</t>
  </si>
  <si>
    <t>identifiant</t>
  </si>
  <si>
    <t>catégorie</t>
  </si>
  <si>
    <t>DET Y être DET + caractéristiques</t>
  </si>
  <si>
    <t>DET Y être DET indéfini {sorte/espèce/variété/type} de DET X</t>
  </si>
  <si>
    <t>DET Y être DET X très Adj</t>
  </si>
  <si>
    <t>DET Y être DET défini X DET défini {plus/moins} Adj</t>
  </si>
  <si>
    <t>DET Y être DET défini {plus/moins} Adj de tous DET défini X</t>
  </si>
  <si>
    <t>Vulg_Volcan</t>
  </si>
  <si>
    <t>Vulg_Cancer</t>
  </si>
  <si>
    <t>toutCorpusVulg</t>
  </si>
  <si>
    <t>ToutCorpus</t>
  </si>
  <si>
    <t>{Parmi les/parmi tous les/dans l’ensemble des/ au nombre des} X, DET Y</t>
  </si>
  <si>
    <t>{tout/tous} Y être DET indéfini X</t>
  </si>
  <si>
    <t>{appeler/nommer/qualifier de/désigner par/ représenter (avec/par)/symboliser par/dénommer par} DET  Y DET indéfini X</t>
  </si>
  <si>
    <t>DET X être {appelé/nommé/qualifié de/désigné par/ représenté {avec/par}/symbolisé par/dénommé par} DET Y</t>
  </si>
  <si>
    <t>DET X être (présenté/divisé/trouvé/montré/subdivisé/ dissocié/ morcelé/fragmenté/ fractionné/ décomposé/ partagé/séparé} {sous/en} DET {forme/état/disposition/consistance/ apparence/aspect/modalité/configuration/conformation/style/structure/nature) de  DET  Y</t>
  </si>
  <si>
    <t>utiliser DET Y {comme/en tant que/pour} DET X</t>
  </si>
  <si>
    <t>{désignation/dénomination/appellation} de  DET  X par  DET  Y</t>
  </si>
  <si>
    <t>na</t>
  </si>
  <si>
    <t>{union/réunion/intersection/rassemblement/regroupement}  de DET  Y  {être/former/représenter/ constituer/consister en}  DET  X</t>
  </si>
  <si>
    <t>{rapprocher/ recueillir} DET Y {sur/en/dans/vers} DET X</t>
  </si>
  <si>
    <t>{rapprocher/recueillir} {sur/en/dans/vers} DET X DET Y</t>
  </si>
  <si>
    <t>{recueil/collection/rassemblement} {dans/sur/des/de/du} DET X de DET Y</t>
  </si>
  <si>
    <t>{recueil/collection/rassemblement} de DET Y {dans/en/pour former/pour constituer/donner} DET X</t>
  </si>
  <si>
    <t>{agglomérat/agglutination} de DET Y {dans/en/pour former/pour constituer/donner} DET X</t>
  </si>
  <si>
    <t>{fusion/alliage/assimilation/incorporation} de DET Y {dans/en/pour former/pour constituer/donner} DET X</t>
  </si>
  <si>
    <t>{classification/catégorisation/groupement/ rangement/classement/ inclusion/ appartenance/assemblage} de DET Y dans DET X</t>
  </si>
  <si>
    <t>{formation/constitution/composition} de DET Y par (DET) X</t>
  </si>
  <si>
    <t>{tas/amas/ramassis/masse/accumulation/entassement} dans DET X de (DET) Y</t>
  </si>
  <si>
    <t>{tas/amas/ramassis/masse/accumulation/entassement} de (DET) Y dans DET X</t>
  </si>
  <si>
    <t>{configurer/construire/organiser/composer} DET Y dans DET X</t>
  </si>
  <si>
    <t>{configurer/construire/organiser/composer} dans DET X DET Y</t>
  </si>
  <si>
    <t>{décomposition/analyse/démembrement/désintégration/disjonction/ découpage/ division/fragmentation/éclatement} de DET X { jusqu’à /afin de/pour} {donner/produire/constituer } DET Y</t>
  </si>
  <si>
    <t>{décomposition/analyse/démembrement/désintégration/disjonction/ découpage/ division/fragmentation/éclatement} de DET X en DET Y</t>
  </si>
  <si>
    <t>{décomposition/analyse/démembrement/désintégration/disjonction/ découpage/ division/fragmentation/éclatement} en DET Y de DET X</t>
  </si>
  <si>
    <t>parties de même genre</t>
  </si>
  <si>
    <t>parties de genres différents</t>
  </si>
  <si>
    <t xml:space="preserve">rapprochement </t>
  </si>
  <si>
    <t>réunion compacte</t>
  </si>
  <si>
    <t>jonction</t>
  </si>
  <si>
    <t>fusion</t>
  </si>
  <si>
    <t>inclusion</t>
  </si>
  <si>
    <t>non-organisation</t>
  </si>
  <si>
    <t>organisation</t>
  </si>
  <si>
    <t>décomposition</t>
  </si>
  <si>
    <t>types de parties</t>
  </si>
  <si>
    <t>certains cancers se présentent sous forme de tumeurs de consistance molle et avec une forme arrondie</t>
  </si>
  <si>
    <t>Le relief des Tablelands est entièrement constitué de strates de roches ultramafiques, à savoir les péridotites du manteau datées de 470 Ma</t>
  </si>
  <si>
    <t>exemple</t>
  </si>
  <si>
    <t xml:space="preserve">Historiquement, de nombreuses études, dont la plupart étaient non randomisées, ont rapporté l'utilisation du tamoxifène comme traitement initial des cancers du sein opérables chez la femme âgée de plus de 70 ans. </t>
  </si>
  <si>
    <t>Un traitement hormonal a pour but de neutraliser l'activité de certaines hormones notamment les oestrogènes chez la femme, dans le cas du cancer du sein et du cancer du corps de l'utérus</t>
  </si>
  <si>
    <t>Une tumorectomie est une opération chirurgicale qui consiste à retirer la tumeur, une marge de tissu mammaire tout autour sans enlever le sein</t>
  </si>
  <si>
    <t>Cinq minutes avant l'apocalypse Jusqu'au 14 mai, le volume total des cendres et autres produits volcaniques crachés par le mont Saint-Helens lors de ces explosions phréatiques est estimé à 800 000 mètres cubes</t>
  </si>
  <si>
    <t>La Lune est surtout constituée de basalte, la lave la plus commune sur Terre.</t>
  </si>
  <si>
    <t>Les corticoïdes de synthèse sont utilisés principalement comme anti-inflammatoires, antiallergiques et immunosuppresseurs</t>
  </si>
  <si>
    <t>Cette formation regroupe environ 170 cônes de scories alignés sur des accidents tectoniques ouest / nord-ouest est / sud-est</t>
  </si>
  <si>
    <t>Les nuées ardentes sont un mélange de blocs, de cendres et gaz en quantité variable</t>
  </si>
  <si>
    <t xml:space="preserve">Les liquides recueillis sur les évents marins, de composition assez constante, présentent une salinité de l’ordre de 35 g / l </t>
  </si>
  <si>
    <t>Les bulles s'agglomèrent en mousse sous le toit pour s'organiser en poche de gaz et se libérer brusquement au bout d'un temps qui varie avec le débit d'azote</t>
  </si>
  <si>
    <t>CHEMINEE, Conduit reliant le réservoir magmatique et la surface, par lequel transite le magma lors d'une éruption</t>
  </si>
  <si>
    <t>Ce volume est d’autant plus important que la CMI est incluse dans le faisceau d’irradiation</t>
  </si>
  <si>
    <t>L’ophiolite d’Oman, ou nappe de Semail, est un fragment de la lithosphère téthysienne,</t>
  </si>
  <si>
    <t>Le noyau contient les chromosomes</t>
  </si>
  <si>
    <t>DET X {réunir/unir/rassembler/grouper/regrouper/collecter}  (DET)  Y</t>
  </si>
  <si>
    <t>DET Y  se {réunir/unir/rassembler/grouper/regrouper/collecter}  {en / pour former/ pour donner}  DET  X</t>
  </si>
  <si>
    <t>DET X {comme/en tant que } DET {réunion/rassemblement/union/regroupement/ groupe/classe/ famille/collection} de  DET  Y</t>
  </si>
  <si>
    <t>DET X {être/résulter de/issu de} DET {amalgame/mélange/agrégat/complexe/fédération} de DET Y</t>
  </si>
  <si>
    <t>DET X {rapprocher/recueillir} DET Y</t>
  </si>
  <si>
    <t>(DET) X : (DET) {recueil/collection/rassemblement} de DET Y</t>
  </si>
  <si>
    <t>DET X {agglomérer/agglutiner/conglomèrer} DET Y</t>
  </si>
  <si>
    <t>DET Y se {agglomérer/agglutiner/conglomérer} {dans/en/pour former/pour constituer/donner} (DET) X</t>
  </si>
  <si>
    <t>(DET) X : {agglomérat/agglutination} de DET Y</t>
  </si>
  <si>
    <t>DET X {attacher/joindre/lier/relier/monter} DET Y</t>
  </si>
  <si>
    <t>DET X {fondre/fusionner/incorporer} DET Y</t>
  </si>
  <si>
    <t>(DET) X : {fusion/alliage/assimilation/incorporation} de DET Y</t>
  </si>
  <si>
    <t>DET Y (être) {classé/classifié/catalogué/rangé/placé/inclus/étiqueté/catégorisé/groupé} dans DET X</t>
  </si>
  <si>
    <t>DET X {comprendre/abriter/comporter/compter/inclure/intégrer} DET Y</t>
  </si>
  <si>
    <t>(DET) X : (DET) {tas/amas/ramassis/masse/accumulation/entassement} de (DET) Y</t>
  </si>
  <si>
    <t>DET Y {configurer/construire/organiser / composer} DET X</t>
  </si>
  <si>
    <t>(DET) X : (DET) {configuration/construction/organisation/succession/chaîne/série/liste/suite/enchainement} de (DET) Y</t>
  </si>
  <si>
    <t>DET X (être) {analysé/décomposé/démembré/désassemblé/disjoint/ dissocié/désagrégé/ séparé/découpé/coupé/partagé/tranché/divisé/fractionné/fragmenté} en DET Y</t>
  </si>
  <si>
    <t>DET Y faire partie de DET X</t>
  </si>
  <si>
    <t>DET Y avoir {pour/comme} {catégorie/division/espèce/sorte/race/ ensemble/ variété/type/genre/ collection/ concept/partie/partition} DET X</t>
  </si>
  <si>
    <t>DET Y être  {à l’intérieur de /interne à}  DET  X</t>
  </si>
  <si>
    <t xml:space="preserve">DET X {renfermer/contenir/englober/emprisonner/loger/incorporer/abriter}  DET  Y  </t>
  </si>
  <si>
    <t>DET Y  {entourer/délimiter/circonscrire}  DET  X</t>
  </si>
  <si>
    <r>
      <t>DET</t>
    </r>
    <r>
      <rPr>
        <sz val="7"/>
        <color rgb="FF000000"/>
        <rFont val="Times New Roman"/>
        <family val="1"/>
      </rPr>
      <t xml:space="preserve"> </t>
    </r>
    <r>
      <rPr>
        <sz val="10"/>
        <color rgb="FF000000"/>
        <rFont val="Calibri"/>
        <family val="2"/>
        <scheme val="minor"/>
      </rPr>
      <t>X (être) {entouré/délimité/circonscrit}  par  DET  Y</t>
    </r>
  </si>
  <si>
    <t xml:space="preserve">DET Y (être)  {uni/réuni/ groupé/ regroupé/rassemblé/collecté}  {en/dans/sur}  DET   X  </t>
  </si>
  <si>
    <t>{réunir/unir/rassembler/grouper/regrouper/collecter}  {en/dans/sur} DET  X  DET  Y</t>
  </si>
  <si>
    <t>{réunir/unir/rassembler/grouper/regrouper/collecter}  DET  Y  {en/dans/sur} DET  X</t>
  </si>
  <si>
    <t xml:space="preserve">{union/réunion/intersection/rassemblement/regroupement} de DET  Y  {en / pour former/ pour donner}  DET  X </t>
  </si>
  <si>
    <t>DET X  {être/résulter de/(être) issu de}  DET défini {ensemble/groupe/classe/réunion/famille/collection/rassemblement/regroupement}  de DET  Y</t>
  </si>
  <si>
    <t>(DET) X   :  (DET) {ensemble/ groupe/classe/réunion/famille/collection/rassemblement/regroupement}  de DET  Y</t>
  </si>
  <si>
    <t>DET défini {ensemble/groupe/classe/réunion/famille/collection/rassemblement/regroupemen}  de  DET   Y  donner  DET  X</t>
  </si>
  <si>
    <t>{amalgamer/mélanger/agréger/fédérer/accumuler/agglomérer/amonceler/empiler/entasser} DET Y {en/dans} DET X</t>
  </si>
  <si>
    <t>{amalgamer/mélanger/agréger/fédérer/accumuler/agglomérer/amonceler/empiler/entasser} {en/dans} DET X DET Y</t>
  </si>
  <si>
    <t>DET Y (être) {amalgamé/mélangé/agrégé/fédéré/accumulé/aggloméré/amoncelé/empilé/entassé} dans DET X</t>
  </si>
  <si>
    <t>DET Y se {amalgamer/mélanger/agréger/fédérer/accumuler/agglomérer/amonceler/empiler/entasser} {en/dans} DET X</t>
  </si>
  <si>
    <t>{amalgame/mélange/agrégat/agrégation/complexe/fédération/concentration} de DET Y {dans/en/pour former/pour constituer/donner} DET X</t>
  </si>
  <si>
    <t>(DET) X : {amalgame/mélange/agrégat/complexe/fédération/concentration} de DET Y</t>
  </si>
  <si>
    <t>DET X {amalgamer/mélanger/agréger/fédérer/accumuler/agglomérer/amonceler/empiler/entasser} DET Y</t>
  </si>
  <si>
    <t>DET Y (être) {rapproché/recueilli} {sur/en/dans/vers} DET X</t>
  </si>
  <si>
    <t>DET X {être/résulter de/(être) issu de} DET {recueil/collection/rassemblement} de DET Y</t>
  </si>
  <si>
    <t>DET X {être/résulter de/(être) issu de} DET {agglomérat/agglutination} de DET Y</t>
  </si>
  <si>
    <t>{attacher/joindre/lier/relier/monter} DET Y {à/avec} (DET) X</t>
  </si>
  <si>
    <t>{attacher/joindre/lier/relier/monter} {à/avec} X DET Y</t>
  </si>
  <si>
    <t>DET Y(être)  {attaché/joint/lié/relié/monté} {à/avec} DET X</t>
  </si>
  <si>
    <t>DET X {être/résulter de/(être) issu de} DET {jonction/liaison/montage/construction/assemblage} {entre/de} DET Y</t>
  </si>
  <si>
    <t>{jonction/liaison/montage/construction/assemblage} de DET Y (et DET Z) {dans/en/pour former/pour constituer/donner} DET X</t>
  </si>
  <si>
    <t>DET X {être/résulter de/(être) issu de} DET {fusion/alliage/assimilation/incorporation} de DET Y</t>
  </si>
  <si>
    <t>DET Y (être) {fondu/fusionné/incorporé} dans DET X</t>
  </si>
  <si>
    <t>{classification/catégorisation/groupement/ rangement/classement/ inclusion/ appartenance/assemblage} dans DET X de DET Y</t>
  </si>
  <si>
    <t xml:space="preserve">DET Y appartenir à DET X </t>
  </si>
  <si>
    <t>DET Y (être DET) {sous} {catégorie/division/espèce/sorte/ race/ ensemble/ variété/type/genre/collection/ concepts/partie/partition} de DET X</t>
  </si>
  <si>
    <t>DET X (être DET)  {classification/catégorisation/groupement/rangement/classement/inclusion/ appartenance/ assemblage} de DET Y</t>
  </si>
  <si>
    <t>DET X (être) {formé/constitué} de DET Y</t>
  </si>
  <si>
    <t>{formation/constitution/composition} par (DET) X de DET Y</t>
  </si>
  <si>
    <t>DET Y se {accumuler/amasser/entasser} dans DET X</t>
  </si>
  <si>
    <t>DET Y (être) {accumulé/amassé/entassé} dans DET X</t>
  </si>
  <si>
    <t>{accumuler/amasser/entasser} DET Y dans DET X</t>
  </si>
  <si>
    <t>{accumuler/amasser/entasser} dans DET X DET Y</t>
  </si>
  <si>
    <t>DET Y se {accumuler/amasser/entasser} {dans/en/pour former/pour constituer/pour donner} DET X</t>
  </si>
  <si>
    <t>DET X {être/résulter de/(être) issu de} DET {tas/amas/ramassis/masse/accumulation/entassement} de (DET) Y</t>
  </si>
  <si>
    <t>{tas/amas/ramassis/masse/accumulation/entassement} de (DET) Y {dans/en/pour former/pour constituer/pour donner}(DET) X</t>
  </si>
  <si>
    <t>DET Y (être) {configuré/construit/organisé/composé} dans DET X</t>
  </si>
  <si>
    <t>DET Y se {configurer/construire/enchaîner/organiser/ composer/succéder/suivre} {dans/en/pour former/pour constituer/pour donner} DET X</t>
  </si>
  <si>
    <t>DET X {être/résulter de/(être) issu de} DET {configuration/construction/organisation/succession/ chaîne/série/liste/suite/ enchainement} de (DET) Y</t>
  </si>
  <si>
    <t>{configuration/construction/organisation/succession/chaîne/série/liste/suite/ enchainement} de DET Y {dans/en/pour former/pour constituer/pour donner} DET X</t>
  </si>
  <si>
    <t>DET X se {analyser/décomposer/démembrer/désassembler/disjoindre/dissocier/désagréger/séparer/découper/couper/partager/trancher/diviser/fractionner/fragmenter} {en /en donnant/pour donner} DET Y</t>
  </si>
  <si>
    <t>En {analysant/décomposant/démembrant/désassemblant/ disjoignant/ dissociant/ désagrégeant/séparant/ découpant/ coupant/ partageant/ tranchant/divisant/ fractionnant/ fragmentant} DET X (,) Z {arriver à/obtenir } DET Y</t>
  </si>
  <si>
    <t>{décomposition/analyse/démembrement/désintégration/disjonction/ découpage/ division/fragmentation/éclatement} {jusqu’à /afin de/pour} {donner/produire/constituer} DET Y à partir de DET X</t>
  </si>
  <si>
    <t>DET Y {résulter de/être obtenu par/provenir de/venir de} DET {décomposition/analyse/démembrement/désintégration/disjonction/ découpage/ division/fragmentation/éclatement} de DET X</t>
  </si>
  <si>
    <t>{constituant/composant/composante/ingrédient/membre/organe/élément/partie/bout/cause/ division/fraction/fragment/morceau/parcelle/part/pièce/portion/ étape/période/phase/stade} {se trouvant/se situant/situé} {dans/de} DET X être DET Y</t>
  </si>
  <si>
    <t>DET Y (être) DET {constituant/composant/composante/ingrédient/membre/organe/ élément/partie/bout /cause / division/fraction/fragment/morceau/parcelle/part/pièce/portion/ étape/période/phase/stade} de (DET) X</t>
  </si>
  <si>
    <t>DET Y {être/former/représenter/constituer/consister en} DET (sous) {catégorie/division/espèce/sorte/race/ensemble/variété/type/genre/collection/concepts/partie/partition} de (DET) X</t>
  </si>
  <si>
    <t>DET Y (être) {formé/représenté/constitué} par DET (sous) {catégorie/division/espèce/sorte/race/ensemble/variété/type/genre/collection/concepts/partie/partition} de (DET) X</t>
  </si>
  <si>
    <t>DET Y  {former/représenter/constituer/consister en}  DET {membrane/enveloppe/peau/ écorce/limite/ gaine/bord/bordure/frontière} (autour)  de DET  X</t>
  </si>
  <si>
    <t>DET Y  (être) {situé/localisé/placé/positionné/inséré/installé/posé/accroché/disposé/fixé/scellé/ attaché/logé}  {dans/à l’intérieur de} DET  X</t>
  </si>
  <si>
    <t>DET Y  {stationner/baigner/figurer/demeurer/rester/stagner}  dans  DET  X</t>
  </si>
  <si>
    <t>DET Y  être  dans DET  X</t>
  </si>
  <si>
    <t>DET X (être) {compris/abrité/comporté/inclus/intégré} dans DET X</t>
  </si>
  <si>
    <t xml:space="preserve">{démembrer/désassembler/disjoindre/dissocier/désagréger/séparer/découper/couper/partager/trancher/diviser} DET X en (DET) Y </t>
  </si>
  <si>
    <t>{analyser/décomposer/fractionner/fragmenter} DET X {en/de } (DET) Y</t>
  </si>
  <si>
    <t>DET Y (être) DET {résultat/produit} de DET {décomposition/analyse/démembrement/désintégration/ disjonction/découpage/ division/fragmentation/éclatement} de DET X</t>
  </si>
  <si>
    <t>DET Y se {fondre/fusionner/incorporer} {en/dans} DET X</t>
  </si>
  <si>
    <t>{DET défini/différents/plusieurs/de nombreux/divers/quelques/un certain nombre/un grand nombre/beaucoup de} X {notamment/en particulier/(tout) spécialement/(tout) particulièrement/surtout/avant tout} DET  Y</t>
  </si>
  <si>
    <t>{DET défini/différents/plusieurs/de nombreux/divers/quelques/un certain nombre de/un grand nombre de/beaucoup de} X {dont/tel que/tel}  DET  Y</t>
  </si>
  <si>
    <t>DET Y et {autres/tout autre/tout autre type de} X</t>
  </si>
  <si>
    <t>DET Y {et/ou} DET autres X</t>
  </si>
  <si>
    <t>DET X et {notamment/(tout) spécialement/(tout) particulièrement/surtout/en particulier/avant tout} DET Y</t>
  </si>
  <si>
    <t>DET Y, DET défini  X DET défini {plus/moins} Adj</t>
  </si>
  <si>
    <t>DET X, {hormis/ sauf/exception faite/à l’exception de/excepté} DET Y</t>
  </si>
  <si>
    <t>DET X ((DET) Y )</t>
  </si>
  <si>
    <t>DET X {parmi lesquels/au premier rang desquels/au nombre desquels} DET  Y</t>
  </si>
  <si>
    <t>DET Y être DET indéfini {spécialisation/spécification/précision/détermination} de  DET  X</t>
  </si>
  <si>
    <t>DET Y {former/représenter/constituer/consister en} DET indéfini  {spécialisation/spécification/précision/ détermination} de  DET  X</t>
  </si>
  <si>
    <t>X se {présenter/trouver/montrer} {sous/en} DET {forme/état/disposition/consistance/ apparence/aspect/modalité/configuration/conformation/style/structure/nature) de  DET  Y</t>
  </si>
  <si>
    <t>DET X se {présenter/trouver/montrer/} {sous/comme}  DET {sous-} {classe/catégorie/caste/groupe/  division/espèce/ensemble/division/variété/race/sorte/type/modèle/famille/genre/collection/concept/partie/partition) de  DET  Y</t>
  </si>
  <si>
    <t>DET X {c’est-à-dire/à savoir}  DET Y</t>
  </si>
  <si>
    <t>DET X {(tout)comme/comme par exemple/du type/de type/tel/tel que/pareil à } (DET) Y</t>
  </si>
  <si>
    <t xml:space="preserve">DET X : (DET) Y </t>
  </si>
  <si>
    <t>DET X être utilisé {comme/en tant que/pour} (DET) Y</t>
  </si>
  <si>
    <t>contribuer à</t>
  </si>
  <si>
    <t>DET X concourir à DET Y</t>
  </si>
  <si>
    <t>DET X être impliqué dans DET Y</t>
  </si>
  <si>
    <t>DET X intervenir dans DET Y</t>
  </si>
  <si>
    <t>DET X contribuer à DET Y</t>
  </si>
  <si>
    <t>DET X participer {à/dans} DET Y</t>
  </si>
  <si>
    <t>pousser à</t>
  </si>
  <si>
    <t>DET X encourager (à) DET Y</t>
  </si>
  <si>
    <t>DET X engager à DET Y</t>
  </si>
  <si>
    <t>DET X pousser à DET Y</t>
  </si>
  <si>
    <t>DET X porter à DET Y</t>
  </si>
  <si>
    <t>créer</t>
  </si>
  <si>
    <t>DET X aboutir à DET Y</t>
  </si>
  <si>
    <t>DET X assurer DET Y</t>
  </si>
  <si>
    <t>DET X causer DET Y</t>
  </si>
  <si>
    <t>DET X conduire à DET Y</t>
  </si>
  <si>
    <t>DET X contraindre à DET Y</t>
  </si>
  <si>
    <t>DET X créer DET Y</t>
  </si>
  <si>
    <t>DET X déboucher sur DET Y</t>
  </si>
  <si>
    <t>DET X déchaîner DET Y</t>
  </si>
  <si>
    <t>DET X déclencher DET Y</t>
  </si>
  <si>
    <t>DET X engendrer DET Y</t>
  </si>
  <si>
    <t>DET X entraîner DET Y</t>
  </si>
  <si>
    <t>DET X générer DET Y</t>
  </si>
  <si>
    <t>DET X impliquer DET Y</t>
  </si>
  <si>
    <t>DET X induire DET Y</t>
  </si>
  <si>
    <t>DET X occasionner DET Y</t>
  </si>
  <si>
    <t>DET X procurer DET Y</t>
  </si>
  <si>
    <t>DET X produire DET Y</t>
  </si>
  <si>
    <t>DET X provoquer DET Y</t>
  </si>
  <si>
    <t>DET X relancer DET Y</t>
  </si>
  <si>
    <t>DET X soulever DET Y</t>
  </si>
  <si>
    <t>DET X susciter DET Y</t>
  </si>
  <si>
    <t>Concours de DET X (à DET Y)</t>
  </si>
  <si>
    <t>contribution de DET X (à DET Y)</t>
  </si>
  <si>
    <t>{implication/implicature/impliquement} de DET X dans DET Y</t>
  </si>
  <si>
    <t>participation de DET X {à/dans} DET Y</t>
  </si>
  <si>
    <t xml:space="preserve">incitation à DET Y ({par/de} DET X) </t>
  </si>
  <si>
    <t>intervention de DET X dans DET Y</t>
  </si>
  <si>
    <t>DET X amener à DET Y</t>
  </si>
  <si>
    <t>DET Y hériter de  DET X</t>
  </si>
  <si>
    <t>DET X mener à DET Y</t>
  </si>
  <si>
    <t>DET X obliger à DET Y</t>
  </si>
  <si>
    <t>DET Y  émaner de DET X</t>
  </si>
  <si>
    <t>DET Y procéder de DET X</t>
  </si>
  <si>
    <t>DET Y provenir de DET X</t>
  </si>
  <si>
    <t>DET Y  venir de DET X</t>
  </si>
  <si>
    <t>DET Y  découler de DET X</t>
  </si>
  <si>
    <t>DET Y  résulter de DET X</t>
  </si>
  <si>
    <t>DET X se traduire par DET Y</t>
  </si>
  <si>
    <t>Aboutissement à DET Y ({par/de} DET X)</t>
  </si>
  <si>
    <t>Création de DET Y (par DET X)</t>
  </si>
  <si>
    <t>Débouchage de DET Y (par DET X)</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</si>
  <si>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</si>
  <si>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</si>
  <si>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</si>
  <si>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</si>
  <si>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</si>
  <si>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</si>
  <si>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</si>
  <si>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</si>
  <si>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</si>
  <si>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</si>
  <si>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</si>
  <si>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</si>
  <si>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</si>
  <si>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</si>
  <si>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</si>
  <si>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</si>
  <si>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</si>
  <si>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</si>
  <si>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</si>
  <si>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</si>
  <si>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</si>
  <si>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</si>
  <si>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</si>
  <si>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</si>
  <si>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</si>
  <si>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</si>
  <si>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</si>
  <si>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H37</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</si>
  <si>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</si>
  <si>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</si>
  <si>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</si>
  <si>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</si>
  <si>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</si>
  <si>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</si>
  <si>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</si>
  <si>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</si>
  <si>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</si>
  <si>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</si>
  <si>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</si>
  <si>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</si>
  <si>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</si>
  <si>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</si>
  <si>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</si>
  <si>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</si>
  <si>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</si>
  <si>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</si>
  <si>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</si>
  <si>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</si>
  <si>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</si>
  <si>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</si>
  <si>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</si>
  <si>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</si>
  <si>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</si>
  <si>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</si>
  <si>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</si>
  <si>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</si>
  <si>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</si>
  <si>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</si>
  <si>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</si>
  <si>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</si>
  <si>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</si>
  <si>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</si>
  <si>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</si>
  <si>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</si>
  <si>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</si>
  <si>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</si>
  <si>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</si>
  <si>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</si>
  <si>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</si>
  <si>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</si>
  <si>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</si>
  <si>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</si>
  <si>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</si>
  <si>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</si>
  <si>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</si>
  <si>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</si>
  <si>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</si>
  <si>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</si>
  <si>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</si>
  <si>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</si>
  <si>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</si>
  <si>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</si>
  <si>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</si>
  <si>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</si>
  <si>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</si>
  <si>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</si>
  <si>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</si>
  <si>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</si>
  <si>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</si>
  <si>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</si>
  <si>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</si>
  <si>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</si>
  <si>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</si>
  <si>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</si>
  <si>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</si>
  <si>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</si>
  <si>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</si>
  <si>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</si>
  <si>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</si>
  <si>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</si>
  <si>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</si>
  <si>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</si>
  <si>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</si>
  <si>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</si>
  <si>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</si>
  <si>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</si>
  <si>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</si>
  <si>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</si>
  <si>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</si>
  <si>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</si>
  <si>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</si>
  <si>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</si>
  <si>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</si>
  <si>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</si>
  <si>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</si>
  <si>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</si>
  <si>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</si>
  <si>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</si>
  <si>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entretenir</t>
  </si>
  <si>
    <t>DET X conserver DET Y</t>
  </si>
  <si>
    <t>DET X contenir DET Y</t>
  </si>
  <si>
    <t>DET X contrôler DET Y</t>
  </si>
  <si>
    <t>DET X entretenir DET Y</t>
  </si>
  <si>
    <t>DET X équilibrer DET Y</t>
  </si>
  <si>
    <t>DET X garder DET Y</t>
  </si>
  <si>
    <t>DET X maintenir DET Y</t>
  </si>
  <si>
    <t>DET X maîtriser DET Y</t>
  </si>
  <si>
    <t>DET X ménager DET Y</t>
  </si>
  <si>
    <t>DET X perpétuer DET Y</t>
  </si>
  <si>
    <t>DET X préserver DET Y</t>
  </si>
  <si>
    <t>DET X prolonger DET Y</t>
  </si>
  <si>
    <t>DET X protéger DET Y</t>
  </si>
  <si>
    <t>DET X sauvegarder DET Y</t>
  </si>
  <si>
    <t>DET X stabiliser DET Y</t>
  </si>
  <si>
    <t>arrêter d'entretenir</t>
  </si>
  <si>
    <t>DET X arrêter DET Y</t>
  </si>
  <si>
    <t>DET X cesser DET Y</t>
  </si>
  <si>
    <t>DET X délivrer de DET Y</t>
  </si>
  <si>
    <t>DET X libérer de DET Y</t>
  </si>
  <si>
    <t>s'opposer à</t>
  </si>
  <si>
    <t>DET X contrarier DET Y</t>
  </si>
  <si>
    <t>DET X contrecarrer DET Y</t>
  </si>
  <si>
    <t>DET X s'opposer à DET Y</t>
  </si>
  <si>
    <t>DET X se heurter à DET Y</t>
  </si>
  <si>
    <t>ToutCorpusVolcan</t>
  </si>
  <si>
    <t>annihiler</t>
  </si>
  <si>
    <t>DET X abolir DET Y</t>
  </si>
  <si>
    <t>DET X annuler DET Y</t>
  </si>
  <si>
    <t>DET X couper DET Y</t>
  </si>
  <si>
    <t>DET X éliminer DET Y</t>
  </si>
  <si>
    <t>DET X stopper DET Y</t>
  </si>
  <si>
    <t>Cependant, le risque de lymphœdème n’est pas totalement aboli avec cette technique</t>
  </si>
  <si>
    <t>bloquer</t>
  </si>
  <si>
    <t>DET X apaiser DET Y</t>
  </si>
  <si>
    <t>DET X barrer DET Y</t>
  </si>
  <si>
    <t>DET X bloquer DET Y</t>
  </si>
  <si>
    <t>DET X brider DET Y</t>
  </si>
  <si>
    <t>DET X calmer DET Y</t>
  </si>
  <si>
    <t>DET X coincer DET Y</t>
  </si>
  <si>
    <t>DET X endiguer DET Y</t>
  </si>
  <si>
    <t>DET X étouffer DET Y</t>
  </si>
  <si>
    <t>DET X figer DET Y</t>
  </si>
  <si>
    <t>DET X fixer DET Y</t>
  </si>
  <si>
    <t>DET X geler DET Y</t>
  </si>
  <si>
    <t>DET X immobiliser DET Y</t>
  </si>
  <si>
    <t>DET X obérer DET Y</t>
  </si>
  <si>
    <t>DET X paralyser DET Y</t>
  </si>
  <si>
    <t>DET X supprimer DET Y</t>
  </si>
  <si>
    <t>DET X suspendre DET Y</t>
  </si>
  <si>
    <t>débloquer</t>
  </si>
  <si>
    <t>DET X abandonner DET Y</t>
  </si>
  <si>
    <t>DET X débloquer DET Y</t>
  </si>
  <si>
    <t>DET X dégager DET Y</t>
  </si>
  <si>
    <t>DET X libérer DET Y</t>
  </si>
  <si>
    <t>DET X renoncer à DET Y</t>
  </si>
  <si>
    <t>empêcher</t>
  </si>
  <si>
    <t>DET X déjouer DET Y</t>
  </si>
  <si>
    <t>DET X empêcher DET Y</t>
  </si>
  <si>
    <t>DET X éviter DET Y</t>
  </si>
  <si>
    <t>DET X interdire DET Y</t>
  </si>
  <si>
    <t>DET X prévenir DET Y</t>
  </si>
  <si>
    <t>gêner</t>
  </si>
  <si>
    <t>DET X affecter DET Y</t>
  </si>
  <si>
    <t>DET X affaiblir DET Y</t>
  </si>
  <si>
    <t>DET X altérer DET Y</t>
  </si>
  <si>
    <t>DET X amenuiser DET Y</t>
  </si>
  <si>
    <t>DET X amortir DET Y</t>
  </si>
  <si>
    <t>DET X atténuer DET Y</t>
  </si>
  <si>
    <t>DET X bouleverser DET Y</t>
  </si>
  <si>
    <t>DET X brouiller DET Y</t>
  </si>
  <si>
    <t>DET X crisper DET Y</t>
  </si>
  <si>
    <t>DET X dégrader DET Y</t>
  </si>
  <si>
    <t>DET X déranger DET Y</t>
  </si>
  <si>
    <t>DET X désorganiser DET Y</t>
  </si>
  <si>
    <t>DET X déstructurer DET Y</t>
  </si>
  <si>
    <t>DET X diminuer DET Y</t>
  </si>
  <si>
    <t>DET X enrayer DET Y</t>
  </si>
  <si>
    <t>DET X entraver DET Y</t>
  </si>
  <si>
    <t>DET X estomper DET Y</t>
  </si>
  <si>
    <t>DET X freiner DET Y</t>
  </si>
  <si>
    <t>DET X gêner DET Y</t>
  </si>
  <si>
    <t>DET X limiter DET Y</t>
  </si>
  <si>
    <t>DET X parasiter DET Y</t>
  </si>
  <si>
    <t>DET X pénaliser DET Y</t>
  </si>
  <si>
    <t>DET X perturber DET Y</t>
  </si>
  <si>
    <t>DET X ralentir DET Y</t>
  </si>
  <si>
    <t>DET X réduire DET Y</t>
  </si>
  <si>
    <t>DET X retarder DET Y</t>
  </si>
  <si>
    <t>DET X troubler DET Y</t>
  </si>
  <si>
    <t>DET X mettre à mal DET Y</t>
  </si>
  <si>
    <t>DET X nuire à DET Y</t>
  </si>
  <si>
    <t>laisser-faire</t>
  </si>
  <si>
    <t>DET X autoriser (à) DET Y</t>
  </si>
  <si>
    <t>DET X laisser DET Y</t>
  </si>
  <si>
    <t>DET X laisser V DET Y</t>
  </si>
  <si>
    <t>DET X permettre DET Y</t>
  </si>
  <si>
    <t>DET X respecter DET Y</t>
  </si>
  <si>
    <t>DET X tolérer DET Y</t>
  </si>
  <si>
    <t xml:space="preserve"> La technique récemment développée des tissue microarrays (TMA) autorise la fabrication d’un profil d’expression moléculaire sur des échantillons cliniques. </t>
  </si>
  <si>
    <t>DET X Accélérer DET Y</t>
  </si>
  <si>
    <t>DET X Accentuer DET Y</t>
  </si>
  <si>
    <t>DET X Accroître DET Y</t>
  </si>
  <si>
    <t>DET X Aggraver DET Y</t>
  </si>
  <si>
    <t>DET X Aider à (DET) Y</t>
  </si>
  <si>
    <t>DET X Alimenter DET Y</t>
  </si>
  <si>
    <t>DET X Améliorer DET Y</t>
  </si>
  <si>
    <t>DET X Amplifier DET Y</t>
  </si>
  <si>
    <t>DET X Appuyer DET Y</t>
  </si>
  <si>
    <t>DET X Assister DET Y</t>
  </si>
  <si>
    <t>DET X Augmenter DET Y</t>
  </si>
  <si>
    <t>DET X Avantager DET Y</t>
  </si>
  <si>
    <t>DET X Aviver DET Y</t>
  </si>
  <si>
    <t>DET X Bénéficier à (DET) Y</t>
  </si>
  <si>
    <t>DET X Catalyser DET Y</t>
  </si>
  <si>
    <t>DET X Consolider DET Y</t>
  </si>
  <si>
    <t>DET X Développer DET Y</t>
  </si>
  <si>
    <t>DET X Dynamiser DET Y</t>
  </si>
  <si>
    <t>DET X Étoffer DET Y</t>
  </si>
  <si>
    <t>DET X Exacerber DET Y</t>
  </si>
  <si>
    <t>DET X Faciliter DET Y</t>
  </si>
  <si>
    <t>DET X Favoriser DET Y</t>
  </si>
  <si>
    <t>DET X Fortifier DET Y</t>
  </si>
  <si>
    <t>DET X Intensifier DET Y</t>
  </si>
  <si>
    <t>DET X Motiver DET Y</t>
  </si>
  <si>
    <t>DET X Précipiter DET Y</t>
  </si>
  <si>
    <t>DET X Privilégier DET Y</t>
  </si>
  <si>
    <t>DET X Profiter à DET Y</t>
  </si>
  <si>
    <t>DET X Promouvoir DET Y</t>
  </si>
  <si>
    <t>DET X Rehausser DET Y</t>
  </si>
  <si>
    <t>DET X Servir DET Y</t>
  </si>
  <si>
    <t>DET X Soulager DET Y</t>
  </si>
  <si>
    <t>DET X Soutenir DET Y</t>
  </si>
  <si>
    <t>DET X Stimuler DET Y</t>
  </si>
  <si>
    <t>DET X Valoriser DET Y</t>
  </si>
  <si>
    <t>faciliter</t>
  </si>
  <si>
    <t>influencer</t>
  </si>
  <si>
    <t>DET X Changer DET Y</t>
  </si>
  <si>
    <t>DET X Corriger DET Y</t>
  </si>
  <si>
    <t>DET X Influencer DET Y</t>
  </si>
  <si>
    <t>DET X Influer DET Y</t>
  </si>
  <si>
    <t>DET X Modérer DET Y</t>
  </si>
  <si>
    <t>DET X Modifier DET Y</t>
  </si>
  <si>
    <t>DET X Moduler DET Y</t>
  </si>
  <si>
    <t>DET X Peser sur DET Y</t>
  </si>
  <si>
    <t>DET X Révolutionner DET Y</t>
  </si>
  <si>
    <t>DET X Transformer DET Y</t>
  </si>
  <si>
    <t>DET Y reposer sur DET X</t>
  </si>
  <si>
    <t>Déclenchement de DET Y (par DET  X)</t>
  </si>
  <si>
    <t>Engendrement de DET Y (par DET X)</t>
  </si>
  <si>
    <t>Génération de DET Y (par DET X)</t>
  </si>
  <si>
    <t>Héritage de DET Y (par DET X)</t>
  </si>
  <si>
    <t>{implication/implicature/impliquement} de DET Y (par DET X)</t>
  </si>
  <si>
    <t>Induction de DET Y (par DET X)</t>
  </si>
  <si>
    <t>Production de DET Y (par DET X)</t>
  </si>
  <si>
    <t>Relance de DET Y (par DET X)</t>
  </si>
  <si>
    <t>Soulèvement de DET Y (par DET X)</t>
  </si>
  <si>
    <t>{suscitation/suscitement} de Y (par DET X)</t>
  </si>
  <si>
    <t>Découlement de DET Y ({de/par} DET X)</t>
  </si>
  <si>
    <t>Traduction de DET Y (par DET X)</t>
  </si>
  <si>
    <t>{conservation/conserve} de DET Y (par DET X)</t>
  </si>
  <si>
    <t>Contrôle de DET Y (par DET X)</t>
  </si>
  <si>
    <t>Entretien de DET Y (par DET X)</t>
  </si>
  <si>
    <t>{équilibrage/équilibration} de DET Y (par DET X)</t>
  </si>
  <si>
    <t>{maintenance/ maintien} de DET Y (par DET X)</t>
  </si>
  <si>
    <t>Maîtrise de DET Y (par DET X)</t>
  </si>
  <si>
    <t>{perpétuation/perpétuement} de DET Y (par DET X)</t>
  </si>
  <si>
    <t>Préservation de DET Y (par DET X)</t>
  </si>
  <si>
    <t>{prolongation/prolongement} de DET Y (par DET X)</t>
  </si>
  <si>
    <t>{protection/protègement} de DET Y (par DET X)</t>
  </si>
  <si>
    <t>Sauvegarde de DET Y (par DET X)</t>
  </si>
  <si>
    <t>Stabilisation de DET Y (par DET X)</t>
  </si>
  <si>
    <t>Opposition à DET Y (de DET X)</t>
  </si>
  <si>
    <t>annihilier</t>
  </si>
  <si>
    <t>abolissement de DET Y (par DET X)</t>
  </si>
  <si>
    <t>Annulation de DET Y (par DET X)</t>
  </si>
  <si>
    <t>arrêt de DET Y (par DET X)</t>
  </si>
  <si>
    <t>{coupe/coupure} de DET Y (par DET X)</t>
  </si>
  <si>
    <t>Élimination de DET Y (par DET X)</t>
  </si>
  <si>
    <t>Stoppage de DET Y (par DET X)</t>
  </si>
  <si>
    <t>Apaisement de DET Y (par DET X)</t>
  </si>
  <si>
    <t>Barrage de DET Y (par DET X)</t>
  </si>
  <si>
    <t>{blocage/bloc/bloquage} de DET Y (par DET X)</t>
  </si>
  <si>
    <t>Bridage de DET Y (par DET X)</t>
  </si>
  <si>
    <t>{Endigage/endiguage/endiguement} de DET Y (par DET X)</t>
  </si>
  <si>
    <t>Étouffement de DET Y (par DET X)</t>
  </si>
  <si>
    <t>Figement de DET Y (par DET X)</t>
  </si>
  <si>
    <t>Fixation de DET Y (par DET X)</t>
  </si>
  <si>
    <t>Gel de DET Y (par DET X)</t>
  </si>
  <si>
    <t>Immobilisation de DET Y (par DET X)</t>
  </si>
  <si>
    <t>{Paralysation/paralysie} de DET Y (par DET X)</t>
  </si>
  <si>
    <t>Suppression de DET Y (par DET X)</t>
  </si>
  <si>
    <t>Suspension de DET Y (par DET X)</t>
  </si>
  <si>
    <t>Abandon de DET Y (par DET X)</t>
  </si>
  <si>
    <t>Arrêt de DET Y (par DET X)</t>
  </si>
  <si>
    <t>{déblocage/débloquage} de DET Y (par DET X)</t>
  </si>
  <si>
    <t>Dégagement de DET Y (par DET X)</t>
  </si>
  <si>
    <t>Libération de DET Y (par DET X)</t>
  </si>
  <si>
    <t>{renoncement, renonciation} {de/à} DET Y (par DET X)</t>
  </si>
  <si>
    <t>affection de DET Y (par DET X)</t>
  </si>
  <si>
    <t>Affaiblissement de DET Y (par DET X)</t>
  </si>
  <si>
    <t>Altération de DET Y (par DET X)</t>
  </si>
  <si>
    <t>Amenuisement de DET Y (par DET X)</t>
  </si>
  <si>
    <t>{amortissage/amortissement} de DET Y (par DET X)</t>
  </si>
  <si>
    <t>{atténuance/atténuation} de DET Y (par DET X)</t>
  </si>
  <si>
    <t>Bouleversement de DET Y (par DET X)</t>
  </si>
  <si>
    <t>{brouillage/brouillement} de DET Y (par DET X)</t>
  </si>
  <si>
    <t>Crispation de DET Y (par DET X)</t>
  </si>
  <si>
    <t>{dégradement/dégradation} de DET Y (par DET X)</t>
  </si>
  <si>
    <t>dérangement de DET Y (par DET X)</t>
  </si>
  <si>
    <t>Désorganisation de DET Y (par DET X)</t>
  </si>
  <si>
    <t>Déstructuration de DET Y (par DET X)</t>
  </si>
  <si>
    <t>Diminution de DET Y (par DET X)</t>
  </si>
  <si>
    <t>{Enraiement/enrayement/enrayage} de DET Y (par DET X)</t>
  </si>
  <si>
    <t>Entravement de DET Y (par DET X)</t>
  </si>
  <si>
    <t>Estompage de DET Y (par DET X)</t>
  </si>
  <si>
    <t>freinage de DET Y (par DET X)</t>
  </si>
  <si>
    <t>Limitation de DET Y (par DET X)</t>
  </si>
  <si>
    <t>Parasitage de DET Y (par DET X)</t>
  </si>
  <si>
    <t>Pénalisation de DET Y (par DET X)</t>
  </si>
  <si>
    <t>Perturbation de DET Y (par DET X)</t>
  </si>
  <si>
    <t>{ralenti/ralentissement} de DET Y (par DET X)</t>
  </si>
  <si>
    <t>Réduction de DET Y (par DET X)</t>
  </si>
  <si>
    <t>{retardation/retardement/retard} de  DET Y  (par DET X)</t>
  </si>
  <si>
    <t>Troublement de DET Y (par DET X)</t>
  </si>
  <si>
    <t>Nuisance (de DET X) à DET Y</t>
  </si>
  <si>
    <t>Autorisation à DET Y (de DET X)</t>
  </si>
  <si>
    <t>Permission de DET Y (par DET X)</t>
  </si>
  <si>
    <t>Tolérance de DET Y (par DET X)</t>
  </si>
  <si>
    <t>Accélération de DET Y (par DET X)</t>
  </si>
  <si>
    <t>Accentuation de DET Y (par DET X)</t>
  </si>
  <si>
    <t>Accroissement de DET Y (par DET X)</t>
  </si>
  <si>
    <t>{aggravation/aggravement} de DET Y (par DET X)</t>
  </si>
  <si>
    <t>Aide à DET Y (de DET X)</t>
  </si>
  <si>
    <t>Alimentation de DET Y (par DET X)</t>
  </si>
  <si>
    <t>Amélioration de DET Y (par DET X)</t>
  </si>
  <si>
    <t>Amplification de DET Y (par DET X)</t>
  </si>
  <si>
    <t>{appuiement/appui} à DET Y (de DET X)</t>
  </si>
  <si>
    <t>Augmentation de DET Y (par DET X)</t>
  </si>
  <si>
    <t>{avivage/avivement} de DET Y (par DET X)</t>
  </si>
  <si>
    <t>Catalyse de DET Y (par DET X)</t>
  </si>
  <si>
    <t>{consolidation/consolidement} de DET Y (par DET X)</t>
  </si>
  <si>
    <t>Développement de DET Y (par DET X)</t>
  </si>
  <si>
    <t>Dynamisation de DET Y (par DET X)</t>
  </si>
  <si>
    <t>Étoffement de DET Y (par DET X)</t>
  </si>
  <si>
    <t>Exacerbation de DET Y (par DET X)</t>
  </si>
  <si>
    <t>Facilitation de DET Y (par DET X)</t>
  </si>
  <si>
    <t>Favorisation de DET Y (par DET X)</t>
  </si>
  <si>
    <t>Fortification de DET Y (par DET X)</t>
  </si>
  <si>
    <t>Intensification de DET Y (par DET X)</t>
  </si>
  <si>
    <t>Motivation {de/à} DET Y (par DET X)</t>
  </si>
  <si>
    <t>{précipitation/précipitement} de DET Y (par DET X)</t>
  </si>
  <si>
    <t>Promotion de DET Y (par DET X)</t>
  </si>
  <si>
    <t>{rehaussement/rehausse} de DET Y (par DET X)</t>
  </si>
  <si>
    <t>Service de DET Y (par DET X)</t>
  </si>
  <si>
    <t>Soulagement de DET Y (par DET X)</t>
  </si>
  <si>
    <t>{Soutenance/soutien} de DET Y (par DET X)</t>
  </si>
  <si>
    <t>Stimulation de DET Y (par DET X)</t>
  </si>
  <si>
    <t>Valorisation de DET Y (par DET X)</t>
  </si>
  <si>
    <t>changement de DET Y (par DET X)</t>
  </si>
  <si>
    <t>Correction de DET Y (par DET X)</t>
  </si>
  <si>
    <t>Influence de DET Y (par DET X)</t>
  </si>
  <si>
    <t>Modération de DET Y (par DET X)</t>
  </si>
  <si>
    <t>Modification de DET Y (par DET X)</t>
  </si>
  <si>
    <t>{modulage/modulation} de DET Y (par DET X)</t>
  </si>
  <si>
    <t>pesée sur DET Y (de DET X )</t>
  </si>
  <si>
    <t>Transformation de DET Y (par DET X)</t>
  </si>
  <si>
    <t>{révolution /révolutionnement } de DET Y (par DET X )</t>
  </si>
  <si>
    <t>Évitement de DET Y (par DET X)</t>
  </si>
  <si>
    <t>{interdiction/interdit} de DET Y (par DET X)</t>
  </si>
  <si>
    <t>Prévention de DET Y (par DET X)</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</si>
  <si>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</si>
  <si>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</si>
  <si>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</si>
  <si>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</si>
  <si>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</si>
  <si>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</si>
  <si>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</si>
  <si>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</si>
  <si>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</si>
  <si>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</si>
  <si>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</si>
  <si>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</si>
  <si>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</si>
  <si>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</si>
  <si>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</si>
  <si>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</si>
  <si>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</si>
  <si>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</si>
  <si>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</si>
  <si>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</si>
  <si>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</si>
  <si>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</si>
  <si>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</si>
  <si>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</si>
  <si>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</si>
  <si>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</si>
  <si>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</si>
  <si>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</si>
  <si>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</si>
  <si>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</si>
  <si>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</si>
  <si>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</si>
  <si>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</si>
  <si>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</si>
  <si>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</si>
  <si>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</si>
  <si>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</si>
  <si>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</si>
  <si>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</si>
  <si>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</si>
  <si>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</si>
  <si>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</si>
  <si>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</si>
  <si>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</si>
  <si>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</si>
  <si>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</si>
  <si>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</si>
  <si>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</si>
  <si>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</si>
  <si>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</si>
  <si>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</si>
  <si>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</si>
  <si>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</si>
  <si>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</si>
  <si>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</si>
  <si>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</si>
  <si>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</si>
  <si>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</si>
  <si>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</si>
  <si>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</si>
  <si>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</si>
  <si>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</si>
  <si>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</si>
  <si>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</si>
  <si>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</si>
  <si>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</si>
  <si>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</si>
  <si>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</si>
  <si>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</si>
  <si>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</si>
  <si>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</si>
  <si>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</si>
  <si>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</si>
  <si>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</si>
  <si>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</si>
  <si>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</si>
  <si>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</si>
  <si>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</si>
  <si>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</si>
  <si>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</si>
  <si>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</si>
  <si>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Lieu / Temps</t>
  </si>
  <si>
    <t>M01</t>
  </si>
  <si>
    <t>M02</t>
  </si>
  <si>
    <t>M03</t>
  </si>
  <si>
    <t>M06</t>
  </si>
  <si>
    <t>M05</t>
  </si>
  <si>
    <t>M08</t>
  </si>
  <si>
    <t>M07</t>
  </si>
  <si>
    <t>M09</t>
  </si>
  <si>
    <t>H01</t>
  </si>
  <si>
    <t>H02</t>
  </si>
  <si>
    <t>H03</t>
  </si>
  <si>
    <t>H04</t>
  </si>
  <si>
    <t>H05</t>
  </si>
  <si>
    <t>H06</t>
  </si>
  <si>
    <t>H07</t>
  </si>
  <si>
    <t>H08</t>
  </si>
  <si>
    <t>H09</t>
  </si>
  <si>
    <t>C011</t>
  </si>
  <si>
    <t>C012</t>
  </si>
  <si>
    <t>C013</t>
  </si>
  <si>
    <t>C014</t>
  </si>
  <si>
    <t>C017</t>
  </si>
  <si>
    <t>C016</t>
  </si>
  <si>
    <t>C015</t>
  </si>
  <si>
    <t>C018</t>
  </si>
  <si>
    <t>C019</t>
  </si>
  <si>
    <t>C020</t>
  </si>
  <si>
    <t>C021</t>
  </si>
  <si>
    <t>C022</t>
  </si>
  <si>
    <t>C023</t>
  </si>
  <si>
    <t>C024</t>
  </si>
  <si>
    <t>C025</t>
  </si>
  <si>
    <t>C026</t>
  </si>
  <si>
    <t>C027</t>
  </si>
  <si>
    <t>C028</t>
  </si>
  <si>
    <t>C029</t>
  </si>
  <si>
    <t>C001</t>
  </si>
  <si>
    <t>C002</t>
  </si>
  <si>
    <t>C003</t>
  </si>
  <si>
    <t>C004</t>
  </si>
  <si>
    <t>C005</t>
  </si>
  <si>
    <t>C006</t>
  </si>
  <si>
    <t>C007</t>
  </si>
  <si>
    <t>C008</t>
  </si>
  <si>
    <t>C009</t>
  </si>
  <si>
    <t>C010</t>
  </si>
  <si>
    <t>C030</t>
  </si>
  <si>
    <t>C031</t>
  </si>
  <si>
    <t>C032</t>
  </si>
  <si>
    <t>C033</t>
  </si>
  <si>
    <t>C034</t>
  </si>
  <si>
    <t>C035</t>
  </si>
  <si>
    <t>C036</t>
  </si>
  <si>
    <t>C037</t>
  </si>
  <si>
    <t>C038</t>
  </si>
  <si>
    <t>C039</t>
  </si>
  <si>
    <t>C040</t>
  </si>
  <si>
    <t>C041</t>
  </si>
  <si>
    <t>C042</t>
  </si>
  <si>
    <t>C043</t>
  </si>
  <si>
    <t>C044</t>
  </si>
  <si>
    <t>C045</t>
  </si>
  <si>
    <t>C046</t>
  </si>
  <si>
    <t>C047</t>
  </si>
  <si>
    <t>C048</t>
  </si>
  <si>
    <t>C049</t>
  </si>
  <si>
    <t>C050</t>
  </si>
  <si>
    <t>C051</t>
  </si>
  <si>
    <t>C052</t>
  </si>
  <si>
    <t>C053</t>
  </si>
  <si>
    <t>C054</t>
  </si>
  <si>
    <t>C055</t>
  </si>
  <si>
    <t>C056</t>
  </si>
  <si>
    <t>C057</t>
  </si>
  <si>
    <t>C058</t>
  </si>
  <si>
    <t>C059</t>
  </si>
  <si>
    <t>C060</t>
  </si>
  <si>
    <t>C061</t>
  </si>
  <si>
    <t>C062</t>
  </si>
  <si>
    <t>C063</t>
  </si>
  <si>
    <t>C064</t>
  </si>
  <si>
    <t>C065</t>
  </si>
  <si>
    <t>C066</t>
  </si>
  <si>
    <t>C067</t>
  </si>
  <si>
    <t>C068</t>
  </si>
  <si>
    <t>C069</t>
  </si>
  <si>
    <t>C070</t>
  </si>
  <si>
    <t>C071</t>
  </si>
  <si>
    <t>C072</t>
  </si>
  <si>
    <t>C073</t>
  </si>
  <si>
    <t>C074</t>
  </si>
  <si>
    <t>C075</t>
  </si>
  <si>
    <t>C076</t>
  </si>
  <si>
    <t>C077</t>
  </si>
  <si>
    <t>C078</t>
  </si>
  <si>
    <t>C079</t>
  </si>
  <si>
    <t>C080</t>
  </si>
  <si>
    <t>C081</t>
  </si>
  <si>
    <t>C082</t>
  </si>
  <si>
    <t>C083</t>
  </si>
  <si>
    <t>C084</t>
  </si>
  <si>
    <t>C085</t>
  </si>
  <si>
    <t>C086</t>
  </si>
  <si>
    <t>C087</t>
  </si>
  <si>
    <t>C088</t>
  </si>
  <si>
    <t>C089</t>
  </si>
  <si>
    <t>C090</t>
  </si>
  <si>
    <t>C091</t>
  </si>
  <si>
    <t>C092</t>
  </si>
  <si>
    <t>C093</t>
  </si>
  <si>
    <t>C094</t>
  </si>
  <si>
    <t>C095</t>
  </si>
  <si>
    <t>C096</t>
  </si>
  <si>
    <t>C097</t>
  </si>
  <si>
    <t>C098</t>
  </si>
  <si>
    <t>C099</t>
  </si>
  <si>
    <t>cessation de DET Y (par DET X)</t>
  </si>
  <si>
    <t>délivrement de DET Y (par DET X)</t>
  </si>
  <si>
    <t>n</t>
  </si>
  <si>
    <t>CorpusCancer</t>
  </si>
  <si>
    <t>CorpusVolcan</t>
  </si>
  <si>
    <t>DET X, (DET) Y {notamment/en particulier/(tout) spécialement/(tout) particulièrement/surtout/avant tout}</t>
  </si>
  <si>
    <t>DET X, {y compris/ tout en comptant/en tenant compte de} (DET) Y</t>
  </si>
  <si>
    <t>2 STn est un type d’antigène de mucine</t>
  </si>
  <si>
    <t>Les globotruncanidés et les autres foraminifères planctoniques sont présents partout dans le flysch pyrénéen.</t>
  </si>
  <si>
    <t>À son influence anxiogène s'ajouteront les malaises et les craintes suscitées par les différents traitements , surtout la radiothérapie et la chimiothérapie</t>
  </si>
  <si>
    <t>DET X, {notamment/en particulier/(tout) spécialement/(tout) particulièrement/surtout/avant tout} (DET) Y</t>
  </si>
  <si>
    <t xml:space="preserve">Par exemple, des douleurs dues à des métastases osseuses sont traitées par des antalgiques , y compris la morphine et / ou les anti-inflammatoires, mais peuvent aussi être traitées par radiothérapie. </t>
  </si>
  <si>
    <t xml:space="preserve">Les femmes présentant une mutation génétique BRCA 1 ou 2 ou même les patientes sans mutation mais avec des risques familiaux avérés représentent une situation particulière car plus exposée à la récidive dont la récidive controlatérale. </t>
  </si>
  <si>
    <t>Cet apport est considérable dans la mesure où ces liquides ne parviennent que très rarement à la surface sous forme de laves sans avoir subi d'importantes modifications provoquées par des processus tels que le fractionnement cristallin, la contamination par l'encaissant, le transfert des éléments volatils, les mélanges de magmas.</t>
  </si>
  <si>
    <t>DET X  se {diviser/subdiviser/ dissocier/ morceler/fragmenter/ fractionner/décomposer/partager/séparer/offrir} {sous/en} DET {forme/état/disposition/consistance/ modalité/configuration/conformation/structure) de  DET  Y</t>
  </si>
  <si>
    <t>tissu : ensemble de cellules qui ont une même fonction (tissu musculaire ou tissu osseux par exemple).</t>
  </si>
  <si>
    <t>La Terre est découpée en une douzaine de plaques formées de lithosphère qui " flottent " sur l'asthénosphère.</t>
  </si>
  <si>
    <t>L’ablation des ganglions axillaires fait partie intégrante du traitement du cancer du sein après l’exérèse de la tumeur</t>
  </si>
  <si>
    <t>M04</t>
  </si>
  <si>
    <t>Ce réservoir est relié au cathéter et permet ainsi de perfuser les médicaments dans une veine du patient.</t>
  </si>
  <si>
    <t xml:space="preserve"> les plaques continentales plongent les unes sous les autres pour se fondre dans le magma sous-jacent.</t>
  </si>
  <si>
    <t>On peut en effet penser que la métasomatose du manteau par des liquides issus de la fusion de la croûte subductante donne naissance à un manteau très hétérogène,</t>
  </si>
  <si>
    <t>le REβ et le classique RE (…) appartiennent à la superfamille des récepteurs nucléaires,</t>
  </si>
  <si>
    <t xml:space="preserve">L’évaluation de la réserve ovarienne au troisième jour du cycle, comprends le dosage de la FSH et d’un marqueur ovarien très sensible, l’hormone antimüllérienne (AMH), ainsi qu’une échographie pelvienne pour préciser le compte des follicules antraux. </t>
  </si>
  <si>
    <t xml:space="preserve"> Fréquemment, avant l'éruption, le magma s'accumule dans une chambre magmatique située à une profondeur de quelques kilomètres. </t>
  </si>
  <si>
    <t>hématome : accumulation de sang sous la peau ou dans une cavité naturelle à la suite d'une rupture des vaisseaux.</t>
  </si>
  <si>
    <t xml:space="preserve"> Le magma basique, en contact avec le magma acide plus froid, se fragmente en micropillows (ou pillows) et en flammes</t>
  </si>
  <si>
    <t>Les Formigas constituent un ensemble d’écueils alignés nord-sud sur une distance d’environ 900 m et une largeur maximale de 50 m.</t>
  </si>
  <si>
    <t>Ces crêtes circonscrivent partiellement une vaste caldeira d’effondrement (4 km du nord au sud, 6 km d’est en ouest).</t>
  </si>
  <si>
    <t>La tumeur était localisée dans le quadrant supéroexterne dans 18 cas,</t>
  </si>
  <si>
    <t xml:space="preserve">L’hormonothérapie adjuvante a contribué à la réduction de la mortalité par cancer du sein qui est décrite depuis la fin des années 1990 </t>
  </si>
  <si>
    <t>exemples</t>
  </si>
  <si>
    <t>En conclusion, BRCA1 et BRCA2 pourraient participer activement à la prolifération et à la différenciation induite par les œstrogènes</t>
  </si>
  <si>
    <t>DET X inciter à (DET) Y</t>
  </si>
  <si>
    <t xml:space="preserve">Le processus tumoral Ce processus de division ou de multiplication cellulaire incontrôlée appelée aussi néoplasie aboutit à la constitution d'une masse tissulaire appelée tumeur. </t>
  </si>
  <si>
    <t xml:space="preserve">les auteurs ont conclu qu’un retard dans le démarrage de la radiothérapie conduisait à une augmentation du taux de RL. </t>
  </si>
  <si>
    <t>Ces décharges sont déclenchées par une structure parfois appelée générateur hypothalamique pulsatile.</t>
  </si>
  <si>
    <t>Le magma, en remontant jusqu'à la surface, pourrait occasionner une éruption dont la puissance rivaliserait avec celle de 79 qui avait détruit Pompéi et Herculanum</t>
  </si>
  <si>
    <t>Chez les femmes préménopausées, les œstrogènes proviennent principalement de la sécrétion ovarienne</t>
  </si>
  <si>
    <t>L’effet minéralocorticoïde. Il se traduit par une rétention d’eau, de sodium et une perte de potassium.</t>
  </si>
  <si>
    <t>L'hormonothérapie est utile si les cellules cancéreuses ont conservé la sensibilité aux hormones</t>
  </si>
  <si>
    <t xml:space="preserve">Cependant, le tamoxifène garde une action complexe, une activité agoniste non négligeable et un profil de toxicité connu </t>
  </si>
  <si>
    <t>Ces deux lignes d’hormonothérapie permettent de reporter d’autant la chimiothérapie et de préserver la qualité de vie.</t>
  </si>
  <si>
    <t>Les ovaires sont enlevés par chirurgie ou leur fonctionnement peut être arrêté par radiothérapie</t>
  </si>
  <si>
    <t>Une nouvelle classe de médicaments a fait son apparition : ce sont les anti-aromatases qui s'opposent à la sécrétion d'estrogénes mais ne s'adressent qu'aux femmes ménopausées.</t>
  </si>
  <si>
    <t>Seul l'examen histopathologique élimine ou affirme de façon définitive le diagnostic de cancer.</t>
  </si>
  <si>
    <t>Après la ménopause les ANTI-AROMATASES peuvent être utilisés, c'est un traitement qui permet de bloquer la production d'oestrogènes</t>
  </si>
  <si>
    <t>Lorsque les coulées de lave se refroidissent, elles figent en quelques jours l'aimantation acquise par leurs oxydes magnétiques, la magnétite</t>
  </si>
  <si>
    <t>ces médicaments suppriment l’activité de l’aromatase.</t>
  </si>
  <si>
    <t xml:space="preserve">Lorsque l'érosion a dégagé le pourtour des laccolithes, apparaissent des formes d'extrusion qui peuvent d'ailleurs être constituées aussi bien de roches de demi-profondeur que de roches d'épanchement que nous envisageons ci-dessous.
</t>
  </si>
  <si>
    <t xml:space="preserve">Comme l’émission des laves s’effectue sous une tranche d’eau de plus de 2000 m, la pression hydrostatique empêche l’expansion des gaz magmatiques en les maintenant à l’état dissous dans l’eau de mer </t>
  </si>
  <si>
    <t>L'absence de convection dans ces lacs interdit le renouvellement des eaux profondes,</t>
  </si>
  <si>
    <t xml:space="preserve"> De même, la radiothérapie peut altérer le potentiel fonctionnel du sein traité</t>
  </si>
  <si>
    <t xml:space="preserve">L’utilisation de différentes méthodes de recueil limite le suivi différentiel des femmes présentes dans la cohorte et des perdues de vue. </t>
  </si>
  <si>
    <t xml:space="preserve">Les réactions affectives ainsi provoquées nuisent souvent à l'exercice normal des relations à l'intérieur du couple </t>
  </si>
  <si>
    <t>Une modification des méthodes d’évaluation de la réponse histopathologique ainsi que le développement de l’imagerie mammaire fonctionnelle et de l’IRM devraient permettre de réduire cette discordance.</t>
  </si>
  <si>
    <t>a diminution des plaquettes : elle entraîne un risque d'hémorragie en cas de coupure accidentelle, car les plaquettes permettent la coagulation du sang</t>
  </si>
  <si>
    <t xml:space="preserve"> La RCMI améliorait significativement l'homogénéité de la dose</t>
  </si>
  <si>
    <t xml:space="preserve"> Certains établissements spécialisés ont bien développé les hospitalisations à domicile (HAD) et les soins à domicile (SAD). </t>
  </si>
  <si>
    <t xml:space="preserve">la compensation électronique augmentait l'uniformité de la dose dans la glande mammaire. </t>
  </si>
  <si>
    <t>Dans ce cas, l’optimisation qualité-dose privilégie la recherche d’une dose minimale en maîtrisant la qualité à un niveau acceptable afin de minimiser</t>
  </si>
  <si>
    <t xml:space="preserve">la prolifération cellulaire est stimulée respectivement par les estrogènes, les hormones thyroïdiennes ou les androgènes. </t>
  </si>
  <si>
    <t>La deuxième hypothèse repose sur l’absence, au cours des dix dernières années, d’une révolution thérapeutique qui aurait radicalement changé le pronostic des cancers du sein.</t>
  </si>
  <si>
    <t>Les indications de chimiothérapie et d’hormonothérapie ne sont pas à ce jour modifiées par le statut BRCA +</t>
  </si>
  <si>
    <t>À mesure que le basalte s'enfonce dans le manteau, la pression et la température transforment les minéraux</t>
  </si>
  <si>
    <t xml:space="preserve">la base du cône est assez régulière, sauf du côté de l’est, où elle est dérangée par le contact de l’arête de l’ancien cratère, isolée dans cette partie de son étendue </t>
  </si>
  <si>
    <t xml:space="preserve">La présence de gaz dissous favorise la fluidité et diminue la température de solidification de la lave </t>
  </si>
  <si>
    <t>À Hawaï, le mouvement est néanmoins freiné par la nappe d’eau au pied de la falaise, le plus souvent plongeante,</t>
  </si>
  <si>
    <t xml:space="preserve">un antiœstrogène se lie au récepteur des œstrogènes avec une affinité comparable à celle de l’œstradiol et accélère la dégradation du RE, c’est un estrogen receptor downregulator. </t>
  </si>
  <si>
    <t>Au niveau du tissu mammaire, alors que la liaison des œstrogènes facilite l’interaction du récepteur avec les co-activateurs, la liaison du tamoxifène au RE entraîne préférentiellement une interaction avec des  co-répresseurs</t>
  </si>
  <si>
    <t>Ce programme comparatif est bouleversé par les quelque 12 millions de tonnes d'aérosols volcaniques lancés dans la stratosphère en juin dernier par le Pinatubo</t>
  </si>
  <si>
    <t>La méthode avait ses avantages, permettant de contenir la lave pendant quelques heures, le temps de vider les maisons menacées.</t>
  </si>
  <si>
    <t>L'abord de la sexualité dans le cadre de la relation soignante implique une compréhension attentive de l'évolution psychologique des patientes.</t>
  </si>
  <si>
    <t xml:space="preserve">la connaissance par les patientes de leur programme personnalisé de soins permettrait d’assurer leur bonne observance et aurait un impact psychologique positif. </t>
  </si>
  <si>
    <t>Les RM prothétiques (…) reposent sur la mise en place d'une prothèse mammaire interne dans la loge rétropectorale.</t>
  </si>
  <si>
    <t xml:space="preserve"> L’étude de la physico-chimie des panaches volcaniques est indispensable, tant à la surveillance des éruptions, qu’à l’évaluation correcte de la contribution globale du volcanisme à l’atmosphère</t>
  </si>
  <si>
    <t>Il y a aussi des arguments en faveur de la participation du TGF-β dans les modifications fibrotiques postradiques du tissu sain</t>
  </si>
  <si>
    <t>Robinson et al. [38] ont présenté les résultats d'une étude ayant évalué l'intérêt d'une prise en charge psychologique en groupe dans le cadre de l'explication et de l'incitation à la pratique de la dilatation vaginale chez les patientes traitées par irradiation pour un cancer du col utérin.</t>
  </si>
  <si>
    <t xml:space="preserve"> Cette formation est principalement due à la création d’un espace mort secondaire à la dissection et l’exérèse des tissus cellulograisseux.</t>
  </si>
  <si>
    <t xml:space="preserve"> les morphologies s’ajustent aux vitesses de création-transformation-subduction, s’ordonnent les composantes du vaste territoire intraplaque, comprenant une marqueterie hétérogène de pièces soulevées et amalgamées par des générations de divergences et de collisions en chaînes.</t>
  </si>
  <si>
    <t>HER2 est un facteur de croissance qui stimule la production de cellules cancéreuses.</t>
  </si>
  <si>
    <t>La chimiothérapie néoadjuvante semble donc répondre à son premier objectif, c’est-à-dire permettre un contrôle locorégional de la tumeur tout en conservant le sein.</t>
  </si>
  <si>
    <t>Ainsi, bien qu’en pratique la coprescription d’agonistes de la LH-RH et de chimiothérapie soit parfois effectuée « empiriquement » par certains oncologues, son effet sur la préservation de la fertilité est loin d’être établi.</t>
  </si>
  <si>
    <t xml:space="preserve"> Une des explications avancées est la saturation des récepteurs aux estrogènes libres par le tamoxifène avec le maintien d’une activité agoniste partielle.</t>
  </si>
  <si>
    <t>Les ganglions jouent un rôle essentiel dans la protection du corps contre les infections ou les cellules cancéreuses.</t>
  </si>
  <si>
    <t xml:space="preserve"> Un effet secondaire peut persister longtemps après l' arrêt des traitements, parfois jusqu'à la fin de la vie.</t>
  </si>
  <si>
    <t xml:space="preserve">Latéralement, il est possible de procéder à une libération des crêtes de Duret par un décollement sous-cutané. </t>
  </si>
  <si>
    <t>L’effet principal du tamoxifène est cytostatique, il entraîne un blocage du cycle cellulaire en phase G1</t>
  </si>
  <si>
    <t>Les résultats montrent que la suppression de VHL induit l’hyperexpression de CXCR4.</t>
  </si>
  <si>
    <t>La disposition radiale des dykes ainsi engendrés est parfois très régulière, comme c’est le cas à l’Ouest du Kuh-e-Khastak où, après dégagement par érosion différentielle, la forme en étoile est particulièrement spectaculaire.</t>
  </si>
  <si>
    <t xml:space="preserve"> Plusieurs solutions ont été proposées pour la prévention des lymphocèles après curage axillaire</t>
  </si>
  <si>
    <t xml:space="preserve"> Le kaolin, fruit de la dégradation des roches volcaniques par l’activité fumerollienne, a également été exploité.</t>
  </si>
  <si>
    <t>L'allaitement pourrait alors être responsable des deux tiers de la diminution de l'incidence des cancers du sein</t>
  </si>
  <si>
    <t>Ces complications ont cependant diminué en nombre et en gravité par la limitation du curage aux deux premiers étages de Berg et à la face inférieure de la veine axillaire</t>
  </si>
  <si>
    <t>Cet inhibiteur de l’aromatase a également la particularité de favoriser l’ovulation des femmes jeunes : la réduction de l’aromatisation des androgènes en estrogènes induit, par rétrocontrôle négatif, la stimulation de l’axe hypophysaire</t>
  </si>
  <si>
    <t>Cette méthode a été mise au point pour réduire les risques liés à l’hyperstimulation et aux grossesses multiples, améliorer la tolérance des traitements et en réduire le coût.</t>
  </si>
  <si>
    <t>Les inhibiteurs de l’aromatase empêchent la transformation de l’androstènedione en œstrone</t>
  </si>
  <si>
    <t>l est intéressant de noter que l'association à la radiothérapie asservie à la respiration d'une modulation de l'intensité améliorait encore ces résultats,</t>
  </si>
  <si>
    <t>Le régime expansif se manifesterait de manière chaotique, selon des axes d’accrétion orientés N120° E etN150° E en réponse à de petits changements du champ des tensions régionales.</t>
  </si>
  <si>
    <t>Cependant, l’ influence des œstrogènes d’origine endogène ou exogène reste peu connue chez les femmes porteuses d’une mutation du gène BRCA1</t>
  </si>
  <si>
    <t>La stimulation des défenses de l’organisme par des médicaments stimulant le système de défense (immunostimulants) est une option thérapeutique</t>
  </si>
  <si>
    <t xml:space="preserve">L’ atténuation de ce phénomène vers le sud permet d’orienter le sens des dépôts </t>
  </si>
  <si>
    <t>A Managua, le président Arnoldo Aleman a annoncé, vendredi, qu'il demanderait notamment l'annulation ou tout au moins le " gel " du remboursement des 250 à 300 millions de dollars du service de la dette,</t>
  </si>
  <si>
    <t>les progrès réalisés ont été plus modestes, en dehors des patientes dont la tumeur exprime fortement ou présente une amplification de l’oncogène HER2 (HER2 +)</t>
  </si>
  <si>
    <t>Dans le sein, ces prélèvements sont réalisés la plupart du temps à travers la peau à l' aide d'aiguilles de différents types, sous anesthésie locale.</t>
  </si>
  <si>
    <t xml:space="preserve"> l'exécution des travaux entraînerait un " préjudice difficilement réparable ", et les justiciables faisaient valoir un " moyen sérieux ", susceptible de justifier l' annulation de l'arrêté par lequel le préfet avait délivré le permis</t>
  </si>
  <si>
    <t>Nm001</t>
  </si>
  <si>
    <t>Nm002</t>
  </si>
  <si>
    <t>Nm003</t>
  </si>
  <si>
    <t>Nm004</t>
  </si>
  <si>
    <t>Nm005</t>
  </si>
  <si>
    <t>Nm010</t>
  </si>
  <si>
    <t>Nm011</t>
  </si>
  <si>
    <t>Nm017</t>
  </si>
  <si>
    <t>Nm018</t>
  </si>
  <si>
    <t>Nm020</t>
  </si>
  <si>
    <t>Nm021</t>
  </si>
  <si>
    <t>Nm023</t>
  </si>
  <si>
    <t>Nm024</t>
  </si>
  <si>
    <t>Nm025</t>
  </si>
  <si>
    <t>Nm026</t>
  </si>
  <si>
    <t>Nm031</t>
  </si>
  <si>
    <t>Nm033</t>
  </si>
  <si>
    <t>Nm035</t>
  </si>
  <si>
    <t>Nm036</t>
  </si>
  <si>
    <t>Nm041</t>
  </si>
  <si>
    <t>Nm043</t>
  </si>
  <si>
    <t>Nm044</t>
  </si>
  <si>
    <t>Nm046</t>
  </si>
  <si>
    <t>Nm047</t>
  </si>
  <si>
    <t>Nm048</t>
  </si>
  <si>
    <t>Nm050</t>
  </si>
  <si>
    <t>Nm051</t>
  </si>
  <si>
    <t>Nm053</t>
  </si>
  <si>
    <t>Nm054</t>
  </si>
  <si>
    <t>Nm055</t>
  </si>
  <si>
    <t>Nm056</t>
  </si>
  <si>
    <t>Nm057</t>
  </si>
  <si>
    <t>Nm058</t>
  </si>
  <si>
    <t>Nm059</t>
  </si>
  <si>
    <t>Nm060</t>
  </si>
  <si>
    <t>Nm061</t>
  </si>
  <si>
    <t>Nm062</t>
  </si>
  <si>
    <t>Nm065</t>
  </si>
  <si>
    <t>Nm067</t>
  </si>
  <si>
    <t>Nm068</t>
  </si>
  <si>
    <t>Nm069</t>
  </si>
  <si>
    <t>Nm070</t>
  </si>
  <si>
    <t>Nm071</t>
  </si>
  <si>
    <t>Nm072</t>
  </si>
  <si>
    <t>Nm073</t>
  </si>
  <si>
    <t>Nm074</t>
  </si>
  <si>
    <t>Nm075</t>
  </si>
  <si>
    <t>Nm076</t>
  </si>
  <si>
    <t>Nm080</t>
  </si>
  <si>
    <t>Nm081</t>
  </si>
  <si>
    <t>Nm082</t>
  </si>
  <si>
    <t>Nm083</t>
  </si>
  <si>
    <t>Nm084</t>
  </si>
  <si>
    <t>Nm085</t>
  </si>
  <si>
    <t>Nm087</t>
  </si>
  <si>
    <t>Nm088</t>
  </si>
  <si>
    <t>Nm089</t>
  </si>
  <si>
    <t>Nm090</t>
  </si>
  <si>
    <t>Nm091</t>
  </si>
  <si>
    <t>Nm092</t>
  </si>
  <si>
    <t>Nm093</t>
  </si>
  <si>
    <t>Nm094</t>
  </si>
  <si>
    <t>Nm095</t>
  </si>
  <si>
    <t>Nm098</t>
  </si>
  <si>
    <t>Nm099</t>
  </si>
  <si>
    <t>Nm100</t>
  </si>
  <si>
    <t>Nm101</t>
  </si>
  <si>
    <t>Nm102</t>
  </si>
  <si>
    <t>Nm103</t>
  </si>
  <si>
    <t>Nm104</t>
  </si>
  <si>
    <t>Nm105</t>
  </si>
  <si>
    <t>Nm106</t>
  </si>
  <si>
    <t>Nm107</t>
  </si>
  <si>
    <t>Nm108</t>
  </si>
  <si>
    <t>Nm109</t>
  </si>
  <si>
    <t>Nm110</t>
  </si>
  <si>
    <t>Nm111</t>
  </si>
  <si>
    <t>Nm112</t>
  </si>
  <si>
    <t>Nm113</t>
  </si>
  <si>
    <t>Nm114</t>
  </si>
  <si>
    <t>Nm115</t>
  </si>
  <si>
    <t>Nm116</t>
  </si>
  <si>
    <t>Nm117</t>
  </si>
  <si>
    <t>Nm118</t>
  </si>
  <si>
    <t>Nm120</t>
  </si>
  <si>
    <t>Nm121</t>
  </si>
  <si>
    <t>Nm122</t>
  </si>
  <si>
    <t>Nm123</t>
  </si>
  <si>
    <t>Nm124</t>
  </si>
  <si>
    <t>Nm125</t>
  </si>
  <si>
    <t>Nm126</t>
  </si>
  <si>
    <t>Nm127</t>
  </si>
  <si>
    <t>Nm129</t>
  </si>
  <si>
    <t>Nm130</t>
  </si>
  <si>
    <t>Nm133</t>
  </si>
  <si>
    <t>Nm135</t>
  </si>
  <si>
    <t>Nm136</t>
  </si>
  <si>
    <t>Nm137</t>
  </si>
  <si>
    <t>Nm138</t>
  </si>
  <si>
    <t>Nm139</t>
  </si>
  <si>
    <t>Nm140</t>
  </si>
  <si>
    <t>Nm141</t>
  </si>
  <si>
    <t>Nm142</t>
  </si>
  <si>
    <t>Nm143</t>
  </si>
  <si>
    <t>Nm144</t>
  </si>
  <si>
    <t>Nm146</t>
  </si>
  <si>
    <t>Nm148</t>
  </si>
  <si>
    <t>Nm150</t>
  </si>
  <si>
    <t>Nm151</t>
  </si>
  <si>
    <t>Nm152</t>
  </si>
  <si>
    <t>Nm153</t>
  </si>
  <si>
    <t>Nm154</t>
  </si>
  <si>
    <t>Nm155</t>
  </si>
  <si>
    <t>Nm156</t>
  </si>
  <si>
    <t>Nm157</t>
  </si>
  <si>
    <t>Nm158</t>
  </si>
  <si>
    <t>Nm159</t>
  </si>
  <si>
    <t>Nm160</t>
  </si>
  <si>
    <t>Nm161</t>
  </si>
  <si>
    <t>Nm164</t>
  </si>
  <si>
    <t>Nm165</t>
  </si>
  <si>
    <t>Nm166</t>
  </si>
  <si>
    <t>Nm167</t>
  </si>
  <si>
    <t>Nm168</t>
  </si>
  <si>
    <t>Nm169</t>
  </si>
  <si>
    <t>Nm170</t>
  </si>
  <si>
    <t>Nm171</t>
  </si>
  <si>
    <t>Nm172</t>
  </si>
  <si>
    <t>Nm173</t>
  </si>
  <si>
    <t>Nm174</t>
  </si>
  <si>
    <t>Nm175</t>
  </si>
  <si>
    <t>Nm176</t>
  </si>
  <si>
    <t>Nm177</t>
  </si>
  <si>
    <t>Nm178</t>
  </si>
  <si>
    <t>Nm179</t>
  </si>
  <si>
    <t>Nm180</t>
  </si>
  <si>
    <t>Relation</t>
  </si>
  <si>
    <t>Hyperonymie</t>
  </si>
  <si>
    <t>Méronymie</t>
  </si>
  <si>
    <t>DET Y {être/former/représenter/constituer/consister en} DET {élément/représentant/instance/exemplaire/ spécimen/échantillon/individu/objet} de DET {sous} {catégorie/division/espèce/sorte/ race/ ensemble/ variété/type/genre/ collection/concept/partie/partition} (DET) X</t>
  </si>
  <si>
    <t>Candidats-marqueurs attributifs</t>
  </si>
  <si>
    <t>Candidats-marqueurs coordonnées</t>
  </si>
  <si>
    <t>Candidats-marqueurs appositifs</t>
  </si>
  <si>
    <t>Candidats-marqueurs d'inclusion</t>
  </si>
  <si>
    <t>Candidats-marqueurs d'exemplification</t>
  </si>
  <si>
    <t>DET défini {plus/moins} Adj {des/de tous les} X, {soit/c’est-à-dire/à savoir} DET défini Y</t>
  </si>
  <si>
    <t>DET Y, DET défini {plus/moins} Adj {des/de tous les} X</t>
  </si>
  <si>
    <t>DET X ( {notamment/en particulier/(tout) spécialement/(tout) particulièrement/surtout/avant tout}  (DET) Y )</t>
  </si>
  <si>
    <t xml:space="preserve">Utilisation de DET X {comme/en tant que/POUR}  (DET)  Y  </t>
  </si>
  <si>
    <t>Candidats-marqueurs avec Utiliser</t>
  </si>
  <si>
    <t>Cause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</si>
</sst>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_€"/>
  </numFmts>
  <fonts count="6" x14ac:knownFonts="1">
    <font>
      <sz val="11"/>
      <color theme="1"/>
      <name val="Calibri"/>
      <family val="2"/>
      <scheme val="minor"/>
    </font>
    <font>
      <sz val="10"/>
      <color rgb="FF000000"/>
      <name val="Calibri"/>
      <family val="2"/>
      <scheme val="minor"/>
    </font>
    <font>
      <sz val="11"/>
      <color rgb="FF000000"/>
      <name val="Calibri"/>
      <family val="2"/>
      <scheme val="minor"/>
    </font>
    <font>
      <sz val="7"/>
      <color rgb="FF000000"/>
      <name val="Times New Roman"/>
      <family val="1"/>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33">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medium">
        <color auto="1"/>
      </bottom>
      <diagonal/>
    </border>
  </borders>
  <cellStyleXfs count="2">
    <xf numFmtId="0" fontId="0" fillId="0" borderId="0"/>
    <xf numFmtId="9" fontId="5" fillId="0" borderId="0" applyFont="0" applyFill="0" applyBorder="0" applyAlignment="0" applyProtection="0"/>
  </cellStyleXfs>
  <cellXfs count="183">
    <xf numFmtId="0" fontId="0" fillId="0" borderId="0" xfId="0"/>
    <xf numFmtId="2" fontId="0" fillId="0" borderId="0" xfId="0" applyNumberFormat="1"/>
    <xf numFmtId="0" fontId="0" fillId="0" borderId="0" xfId="0" applyAlignment="1">
      <alignment horizontal="left" vertical="top"/>
    </xf>
    <xf numFmtId="0" fontId="0" fillId="0" borderId="1" xfId="0" applyBorder="1" applyAlignment="1">
      <alignment horizontal="right"/>
    </xf>
    <xf numFmtId="0" fontId="0" fillId="0" borderId="2" xfId="0" applyBorder="1" applyAlignment="1">
      <alignment horizontal="right"/>
    </xf>
    <xf numFmtId="0" fontId="0" fillId="0" borderId="0" xfId="0" applyBorder="1" applyAlignment="1">
      <alignment horizontal="right"/>
    </xf>
    <xf numFmtId="0" fontId="0" fillId="0" borderId="4" xfId="0" applyBorder="1" applyAlignment="1">
      <alignment horizontal="right"/>
    </xf>
    <xf numFmtId="0" fontId="0" fillId="0" borderId="5" xfId="0" applyBorder="1" applyAlignment="1">
      <alignment horizontal="left" vertical="top"/>
    </xf>
    <xf numFmtId="0" fontId="0" fillId="0" borderId="10" xfId="0" applyBorder="1"/>
    <xf numFmtId="0" fontId="0" fillId="2" borderId="0" xfId="0" applyFill="1" applyBorder="1"/>
    <xf numFmtId="0" fontId="1" fillId="2" borderId="0" xfId="0" applyFont="1" applyFill="1" applyBorder="1" applyAlignment="1">
      <alignment horizontal="left" vertical="top"/>
    </xf>
    <xf numFmtId="0" fontId="0" fillId="3" borderId="0" xfId="0" applyFill="1" applyBorder="1" applyAlignment="1">
      <alignment vertical="top"/>
    </xf>
    <xf numFmtId="0" fontId="4" fillId="2" borderId="0" xfId="0" applyFont="1" applyFill="1" applyBorder="1" applyAlignment="1">
      <alignment vertical="top"/>
    </xf>
    <xf numFmtId="0" fontId="0" fillId="2" borderId="0" xfId="0" applyFill="1" applyBorder="1" applyAlignment="1">
      <alignment vertical="top"/>
    </xf>
    <xf numFmtId="0" fontId="1" fillId="3" borderId="0" xfId="0" applyFont="1" applyFill="1" applyBorder="1" applyAlignment="1">
      <alignment vertical="top"/>
    </xf>
    <xf numFmtId="0" fontId="2" fillId="3" borderId="0" xfId="0" applyFont="1" applyFill="1" applyBorder="1" applyAlignment="1">
      <alignment vertical="top"/>
    </xf>
    <xf numFmtId="0" fontId="0" fillId="0" borderId="8" xfId="0" applyBorder="1" applyAlignment="1">
      <alignment horizontal="right"/>
    </xf>
    <xf numFmtId="0" fontId="0" fillId="0" borderId="17" xfId="0" applyBorder="1" applyAlignment="1">
      <alignment horizontal="left"/>
    </xf>
    <xf numFmtId="0" fontId="0" fillId="0" borderId="18" xfId="0" applyBorder="1" applyAlignment="1">
      <alignment horizontal="left" vertical="top"/>
    </xf>
    <xf numFmtId="0" fontId="0" fillId="0" borderId="19" xfId="0" applyBorder="1" applyAlignment="1">
      <alignment horizontal="right"/>
    </xf>
    <xf numFmtId="0" fontId="0" fillId="0" borderId="18" xfId="0" applyBorder="1" applyAlignment="1">
      <alignment horizontal="right"/>
    </xf>
    <xf numFmtId="0" fontId="0" fillId="0" borderId="21" xfId="0" applyBorder="1" applyAlignment="1">
      <alignment horizontal="right"/>
    </xf>
    <xf numFmtId="0" fontId="0" fillId="0" borderId="10" xfId="0" applyBorder="1" applyAlignment="1">
      <alignment horizontal="right"/>
    </xf>
    <xf numFmtId="1" fontId="0" fillId="0" borderId="0" xfId="0" applyNumberFormat="1" applyBorder="1" applyAlignment="1">
      <alignment horizontal="right"/>
    </xf>
    <xf numFmtId="0" fontId="0" fillId="0" borderId="12" xfId="0" applyBorder="1" applyAlignment="1">
      <alignment horizontal="right"/>
    </xf>
    <xf numFmtId="1" fontId="0" fillId="0" borderId="2" xfId="0" applyNumberFormat="1" applyBorder="1" applyAlignment="1">
      <alignment horizontal="right"/>
    </xf>
    <xf numFmtId="0" fontId="0" fillId="0" borderId="13" xfId="0" applyBorder="1" applyAlignment="1">
      <alignment horizontal="right"/>
    </xf>
    <xf numFmtId="1" fontId="0" fillId="0" borderId="1" xfId="0" applyNumberFormat="1" applyBorder="1" applyAlignment="1">
      <alignment horizontal="right"/>
    </xf>
    <xf numFmtId="0" fontId="0" fillId="0" borderId="15" xfId="0" applyBorder="1" applyAlignment="1">
      <alignment horizontal="right"/>
    </xf>
    <xf numFmtId="0" fontId="2" fillId="2" borderId="0" xfId="0" applyFont="1" applyFill="1" applyBorder="1" applyAlignment="1">
      <alignment horizontal="left" vertical="top"/>
    </xf>
    <xf numFmtId="0" fontId="1" fillId="3" borderId="0" xfId="0" applyFont="1" applyFill="1" applyBorder="1" applyAlignment="1">
      <alignment horizontal="left" vertical="top"/>
    </xf>
    <xf numFmtId="0" fontId="0" fillId="0" borderId="0" xfId="0" applyFill="1" applyBorder="1" applyAlignment="1">
      <alignment horizontal="right"/>
    </xf>
    <xf numFmtId="2" fontId="0" fillId="0" borderId="0" xfId="0" applyNumberFormat="1" applyFill="1" applyBorder="1" applyAlignment="1">
      <alignment horizontal="right"/>
    </xf>
    <xf numFmtId="0" fontId="1" fillId="3" borderId="12" xfId="0" applyFont="1" applyFill="1" applyBorder="1" applyAlignment="1">
      <alignment vertical="top"/>
    </xf>
    <xf numFmtId="0" fontId="0" fillId="0" borderId="4" xfId="0" applyNumberFormat="1" applyBorder="1" applyAlignment="1">
      <alignment horizontal="right"/>
    </xf>
    <xf numFmtId="0" fontId="0" fillId="0" borderId="0" xfId="0" applyNumberFormat="1"/>
    <xf numFmtId="0" fontId="0" fillId="0" borderId="5" xfId="0" applyNumberFormat="1" applyBorder="1" applyAlignment="1">
      <alignment horizontal="left" vertical="top"/>
    </xf>
    <xf numFmtId="0" fontId="0" fillId="0" borderId="18" xfId="0" applyNumberFormat="1" applyBorder="1" applyAlignment="1">
      <alignment horizontal="left" vertical="top"/>
    </xf>
    <xf numFmtId="0" fontId="0" fillId="3" borderId="0" xfId="0" applyNumberFormat="1" applyFill="1" applyBorder="1"/>
    <xf numFmtId="0" fontId="0" fillId="2" borderId="3" xfId="0" applyFill="1" applyBorder="1"/>
    <xf numFmtId="0" fontId="0" fillId="0" borderId="4" xfId="0" applyNumberFormat="1" applyBorder="1" applyAlignment="1">
      <alignment horizontal="right" vertical="top"/>
    </xf>
    <xf numFmtId="1" fontId="0" fillId="0" borderId="8" xfId="0" applyNumberFormat="1" applyBorder="1" applyAlignment="1">
      <alignment horizontal="right" vertical="top"/>
    </xf>
    <xf numFmtId="0" fontId="0" fillId="0" borderId="0" xfId="0" applyAlignment="1">
      <alignment vertical="top"/>
    </xf>
    <xf numFmtId="0" fontId="0" fillId="0" borderId="17" xfId="0" applyNumberFormat="1" applyBorder="1" applyAlignment="1">
      <alignment horizontal="left" vertical="top"/>
    </xf>
    <xf numFmtId="1" fontId="0" fillId="0" borderId="18" xfId="0" applyNumberFormat="1" applyBorder="1" applyAlignment="1">
      <alignment horizontal="right" vertical="top"/>
    </xf>
    <xf numFmtId="0" fontId="0" fillId="0" borderId="18" xfId="0" applyNumberFormat="1" applyBorder="1" applyAlignment="1">
      <alignment horizontal="right" vertical="top"/>
    </xf>
    <xf numFmtId="1" fontId="0" fillId="0" borderId="21" xfId="0" applyNumberFormat="1" applyBorder="1" applyAlignment="1">
      <alignment horizontal="right" vertical="top"/>
    </xf>
    <xf numFmtId="164" fontId="0" fillId="0" borderId="21" xfId="0" applyNumberFormat="1" applyBorder="1" applyAlignment="1">
      <alignment horizontal="right" vertical="top"/>
    </xf>
    <xf numFmtId="0" fontId="0" fillId="0" borderId="2" xfId="0" applyNumberFormat="1" applyBorder="1" applyAlignment="1">
      <alignment vertical="top"/>
    </xf>
    <xf numFmtId="0" fontId="0" fillId="2" borderId="2" xfId="0" applyNumberFormat="1" applyFill="1" applyBorder="1" applyAlignment="1">
      <alignment vertical="top"/>
    </xf>
    <xf numFmtId="0" fontId="0" fillId="3" borderId="2" xfId="0" applyNumberFormat="1" applyFill="1" applyBorder="1" applyAlignment="1">
      <alignment vertical="top"/>
    </xf>
    <xf numFmtId="0" fontId="0" fillId="2" borderId="2" xfId="0" applyFill="1" applyBorder="1" applyAlignment="1">
      <alignment vertical="top"/>
    </xf>
    <xf numFmtId="0" fontId="0" fillId="0" borderId="2" xfId="0" applyBorder="1" applyAlignment="1">
      <alignment vertical="top"/>
    </xf>
    <xf numFmtId="0" fontId="2" fillId="3" borderId="2" xfId="0" applyFont="1" applyFill="1" applyBorder="1" applyAlignment="1">
      <alignment horizontal="left" vertical="top"/>
    </xf>
    <xf numFmtId="0" fontId="0" fillId="3" borderId="2" xfId="0" applyFill="1" applyBorder="1" applyAlignment="1">
      <alignment vertical="top"/>
    </xf>
    <xf numFmtId="9" fontId="0" fillId="0" borderId="23" xfId="0" applyNumberFormat="1" applyBorder="1" applyAlignment="1">
      <alignment horizontal="right"/>
    </xf>
    <xf numFmtId="9" fontId="0" fillId="0" borderId="26" xfId="0" applyNumberFormat="1" applyBorder="1" applyAlignment="1">
      <alignment horizontal="right"/>
    </xf>
    <xf numFmtId="9" fontId="0" fillId="0" borderId="24" xfId="0" applyNumberFormat="1" applyBorder="1" applyAlignment="1">
      <alignment horizontal="right"/>
    </xf>
    <xf numFmtId="9" fontId="0" fillId="0" borderId="25" xfId="0" applyNumberFormat="1" applyBorder="1" applyAlignment="1">
      <alignment horizontal="right"/>
    </xf>
    <xf numFmtId="9" fontId="0" fillId="0" borderId="0" xfId="0" applyNumberFormat="1"/>
    <xf numFmtId="9" fontId="0" fillId="0" borderId="8" xfId="1" applyFont="1" applyBorder="1" applyAlignment="1">
      <alignment horizontal="center"/>
    </xf>
    <xf numFmtId="9" fontId="0" fillId="0" borderId="19" xfId="1" applyFont="1" applyBorder="1" applyAlignment="1">
      <alignment horizontal="right"/>
    </xf>
    <xf numFmtId="9" fontId="0" fillId="0" borderId="2" xfId="1" applyFont="1" applyBorder="1" applyAlignment="1">
      <alignment horizontal="right"/>
    </xf>
    <xf numFmtId="9" fontId="0" fillId="0" borderId="13" xfId="1" applyFont="1" applyBorder="1" applyAlignment="1">
      <alignment horizontal="right"/>
    </xf>
    <xf numFmtId="9" fontId="0" fillId="0" borderId="0" xfId="1" applyFont="1"/>
    <xf numFmtId="9" fontId="0" fillId="0" borderId="20" xfId="1" applyFont="1" applyBorder="1" applyAlignment="1">
      <alignment horizontal="right"/>
    </xf>
    <xf numFmtId="9" fontId="0" fillId="0" borderId="3" xfId="1" applyFont="1" applyBorder="1" applyAlignment="1">
      <alignment horizontal="right"/>
    </xf>
    <xf numFmtId="9" fontId="0" fillId="0" borderId="14" xfId="1" applyFont="1" applyBorder="1" applyAlignment="1">
      <alignment horizontal="right"/>
    </xf>
    <xf numFmtId="9" fontId="0" fillId="0" borderId="8" xfId="1" applyFont="1" applyBorder="1" applyAlignment="1">
      <alignment horizontal="right"/>
    </xf>
    <xf numFmtId="9" fontId="0" fillId="0" borderId="8" xfId="1" applyFont="1" applyBorder="1" applyAlignment="1">
      <alignment horizontal="left"/>
    </xf>
    <xf numFmtId="9" fontId="0" fillId="0" borderId="7" xfId="1" applyFont="1" applyBorder="1" applyAlignment="1">
      <alignment horizontal="left"/>
    </xf>
    <xf numFmtId="9" fontId="0" fillId="0" borderId="9" xfId="1" applyFont="1" applyBorder="1" applyAlignment="1">
      <alignment horizontal="right"/>
    </xf>
    <xf numFmtId="9" fontId="0" fillId="0" borderId="21" xfId="1" applyFont="1" applyBorder="1" applyAlignment="1">
      <alignment horizontal="right"/>
    </xf>
    <xf numFmtId="9" fontId="0" fillId="0" borderId="22" xfId="1" applyFont="1" applyBorder="1" applyAlignment="1">
      <alignment horizontal="right"/>
    </xf>
    <xf numFmtId="9" fontId="0" fillId="0" borderId="2" xfId="1" applyFont="1" applyBorder="1"/>
    <xf numFmtId="9" fontId="0" fillId="0" borderId="6" xfId="1" applyFont="1" applyBorder="1" applyAlignment="1">
      <alignment horizontal="center"/>
    </xf>
    <xf numFmtId="9" fontId="0" fillId="0" borderId="19" xfId="1" applyFont="1" applyBorder="1"/>
    <xf numFmtId="0" fontId="0" fillId="2" borderId="0" xfId="0" applyNumberFormat="1" applyFill="1" applyBorder="1"/>
    <xf numFmtId="0" fontId="0" fillId="0" borderId="0" xfId="0" applyNumberFormat="1" applyBorder="1"/>
    <xf numFmtId="0" fontId="0" fillId="2" borderId="3" xfId="0" applyNumberFormat="1" applyFill="1" applyBorder="1"/>
    <xf numFmtId="0" fontId="2" fillId="3" borderId="3" xfId="0" applyFont="1" applyFill="1" applyBorder="1" applyAlignment="1">
      <alignment horizontal="left" vertical="center"/>
    </xf>
    <xf numFmtId="2" fontId="0" fillId="0" borderId="5" xfId="0" applyNumberFormat="1" applyBorder="1" applyAlignment="1">
      <alignment horizontal="center" vertical="top"/>
    </xf>
    <xf numFmtId="9" fontId="0" fillId="0" borderId="8" xfId="1" applyFont="1" applyBorder="1" applyAlignment="1">
      <alignment horizontal="right" vertical="top"/>
    </xf>
    <xf numFmtId="1" fontId="0" fillId="0" borderId="19" xfId="0" applyNumberFormat="1" applyBorder="1" applyAlignment="1">
      <alignment horizontal="right" vertical="top"/>
    </xf>
    <xf numFmtId="9" fontId="0" fillId="0" borderId="20" xfId="1" applyFont="1" applyBorder="1" applyAlignment="1">
      <alignment horizontal="right" vertical="top"/>
    </xf>
    <xf numFmtId="164" fontId="0" fillId="0" borderId="18" xfId="0" applyNumberFormat="1" applyBorder="1" applyAlignment="1">
      <alignment horizontal="right" vertical="top"/>
    </xf>
    <xf numFmtId="9" fontId="0" fillId="0" borderId="19" xfId="1" applyFont="1" applyBorder="1" applyAlignment="1">
      <alignment horizontal="right" vertical="top"/>
    </xf>
    <xf numFmtId="1" fontId="0" fillId="0" borderId="2" xfId="0" applyNumberFormat="1" applyBorder="1" applyAlignment="1">
      <alignment horizontal="right" vertical="top"/>
    </xf>
    <xf numFmtId="1" fontId="0" fillId="0" borderId="0" xfId="0" applyNumberFormat="1" applyAlignment="1">
      <alignment horizontal="right" vertical="top"/>
    </xf>
    <xf numFmtId="0" fontId="0" fillId="0" borderId="0" xfId="0" applyNumberFormat="1" applyAlignment="1">
      <alignment horizontal="right" vertical="top"/>
    </xf>
    <xf numFmtId="9" fontId="0" fillId="0" borderId="3" xfId="1" applyFont="1" applyBorder="1" applyAlignment="1">
      <alignment horizontal="right" vertical="top"/>
    </xf>
    <xf numFmtId="164" fontId="0" fillId="0" borderId="0" xfId="0" applyNumberFormat="1" applyAlignment="1">
      <alignment horizontal="right" vertical="top"/>
    </xf>
    <xf numFmtId="9" fontId="0" fillId="0" borderId="2" xfId="1" applyFont="1" applyBorder="1" applyAlignment="1">
      <alignment horizontal="right" vertical="top"/>
    </xf>
    <xf numFmtId="1" fontId="0" fillId="0" borderId="0" xfId="0" applyNumberFormat="1" applyFill="1" applyBorder="1" applyAlignment="1">
      <alignment horizontal="right" vertical="top"/>
    </xf>
    <xf numFmtId="1" fontId="0" fillId="0" borderId="0" xfId="0" applyNumberFormat="1" applyBorder="1" applyAlignment="1">
      <alignment horizontal="right" vertical="top"/>
    </xf>
    <xf numFmtId="0" fontId="0" fillId="0" borderId="0" xfId="0" applyNumberFormat="1" applyBorder="1" applyAlignment="1">
      <alignment horizontal="right" vertical="top"/>
    </xf>
    <xf numFmtId="164" fontId="0" fillId="0" borderId="0" xfId="0" applyNumberFormat="1" applyBorder="1" applyAlignment="1">
      <alignment horizontal="right" vertical="top"/>
    </xf>
    <xf numFmtId="1" fontId="0" fillId="0" borderId="3" xfId="0" applyNumberFormat="1" applyBorder="1" applyAlignment="1">
      <alignment horizontal="right" vertical="top"/>
    </xf>
    <xf numFmtId="9" fontId="0" fillId="0" borderId="1" xfId="1" applyFont="1" applyBorder="1" applyAlignment="1">
      <alignment horizontal="right"/>
    </xf>
    <xf numFmtId="9" fontId="0" fillId="0" borderId="11" xfId="1" applyFont="1" applyBorder="1" applyAlignment="1">
      <alignment horizontal="right"/>
    </xf>
    <xf numFmtId="9" fontId="0" fillId="0" borderId="24" xfId="1" applyFont="1" applyBorder="1" applyAlignment="1">
      <alignment horizontal="right"/>
    </xf>
    <xf numFmtId="9" fontId="0" fillId="0" borderId="16" xfId="1" applyFont="1" applyBorder="1" applyAlignment="1">
      <alignment horizontal="right"/>
    </xf>
    <xf numFmtId="9" fontId="0" fillId="0" borderId="0" xfId="1" applyFont="1" applyAlignment="1">
      <alignment vertical="top"/>
    </xf>
    <xf numFmtId="9" fontId="0" fillId="0" borderId="8" xfId="1" applyFont="1" applyBorder="1" applyAlignment="1">
      <alignment horizontal="center" vertical="top"/>
    </xf>
    <xf numFmtId="9" fontId="0" fillId="0" borderId="23" xfId="1" applyFont="1" applyBorder="1" applyAlignment="1">
      <alignment horizontal="right" vertical="top"/>
    </xf>
    <xf numFmtId="9" fontId="0" fillId="0" borderId="26" xfId="1" applyFont="1" applyBorder="1" applyAlignment="1">
      <alignment horizontal="right" vertical="top"/>
    </xf>
    <xf numFmtId="0" fontId="0" fillId="0" borderId="0" xfId="0" applyNumberFormat="1" applyFill="1" applyBorder="1" applyAlignment="1">
      <alignment horizontal="right" vertical="top"/>
    </xf>
    <xf numFmtId="0" fontId="0" fillId="0" borderId="2" xfId="0" applyBorder="1" applyAlignment="1">
      <alignment horizontal="right" vertical="top"/>
    </xf>
    <xf numFmtId="9" fontId="0" fillId="0" borderId="5" xfId="1" applyFont="1" applyBorder="1" applyAlignment="1">
      <alignment horizontal="center" vertical="top"/>
    </xf>
    <xf numFmtId="9" fontId="0" fillId="0" borderId="18" xfId="1" applyFont="1" applyBorder="1" applyAlignment="1">
      <alignment horizontal="right" vertical="top"/>
    </xf>
    <xf numFmtId="0" fontId="0" fillId="0" borderId="27" xfId="0" applyNumberFormat="1" applyBorder="1" applyAlignment="1">
      <alignment horizontal="left" vertical="top"/>
    </xf>
    <xf numFmtId="1" fontId="0" fillId="0" borderId="27" xfId="0" applyNumberFormat="1" applyBorder="1" applyAlignment="1">
      <alignment horizontal="right" vertical="top"/>
    </xf>
    <xf numFmtId="0" fontId="0" fillId="0" borderId="10" xfId="0" applyNumberFormat="1" applyBorder="1" applyAlignment="1">
      <alignment vertical="top"/>
    </xf>
    <xf numFmtId="9" fontId="0" fillId="0" borderId="0" xfId="1" applyFont="1" applyBorder="1" applyAlignment="1">
      <alignment horizontal="right" vertical="top"/>
    </xf>
    <xf numFmtId="9" fontId="0" fillId="0" borderId="24" xfId="1" applyFont="1" applyBorder="1" applyAlignment="1">
      <alignment horizontal="right" vertical="top"/>
    </xf>
    <xf numFmtId="0" fontId="0" fillId="0" borderId="0" xfId="0" applyBorder="1" applyAlignment="1">
      <alignment horizontal="right" vertical="top"/>
    </xf>
    <xf numFmtId="2" fontId="0" fillId="0" borderId="0" xfId="0" applyNumberFormat="1" applyBorder="1" applyAlignment="1">
      <alignment horizontal="right" vertical="top"/>
    </xf>
    <xf numFmtId="0" fontId="0" fillId="0" borderId="13" xfId="0" applyNumberFormat="1" applyBorder="1" applyAlignment="1">
      <alignment vertical="top"/>
    </xf>
    <xf numFmtId="0" fontId="0" fillId="2" borderId="13" xfId="0" applyFill="1" applyBorder="1" applyAlignment="1">
      <alignment vertical="top"/>
    </xf>
    <xf numFmtId="0" fontId="0" fillId="0" borderId="13" xfId="0" applyBorder="1" applyAlignment="1">
      <alignment horizontal="right" vertical="top"/>
    </xf>
    <xf numFmtId="0" fontId="0" fillId="0" borderId="12" xfId="0" applyBorder="1" applyAlignment="1">
      <alignment horizontal="right" vertical="top"/>
    </xf>
    <xf numFmtId="9" fontId="0" fillId="0" borderId="12" xfId="1" applyFont="1" applyBorder="1" applyAlignment="1">
      <alignment horizontal="right" vertical="top"/>
    </xf>
    <xf numFmtId="9" fontId="0" fillId="0" borderId="25" xfId="1" applyFont="1" applyBorder="1" applyAlignment="1">
      <alignment horizontal="right" vertical="top"/>
    </xf>
    <xf numFmtId="9" fontId="0" fillId="0" borderId="13" xfId="1" applyFont="1" applyBorder="1" applyAlignment="1">
      <alignment horizontal="right" vertical="top"/>
    </xf>
    <xf numFmtId="9" fontId="0" fillId="0" borderId="14" xfId="1" applyFont="1" applyBorder="1" applyAlignment="1">
      <alignment horizontal="right" vertical="top"/>
    </xf>
    <xf numFmtId="164" fontId="0" fillId="0" borderId="1" xfId="0" applyNumberFormat="1" applyBorder="1" applyAlignment="1">
      <alignment horizontal="right" vertical="top"/>
    </xf>
    <xf numFmtId="0" fontId="0" fillId="0" borderId="1" xfId="0" applyBorder="1" applyAlignment="1">
      <alignment horizontal="right" vertical="top"/>
    </xf>
    <xf numFmtId="2" fontId="0" fillId="0" borderId="1" xfId="0" applyNumberFormat="1" applyBorder="1" applyAlignment="1">
      <alignment horizontal="right" vertical="top"/>
    </xf>
    <xf numFmtId="0" fontId="0" fillId="0" borderId="15" xfId="0" applyBorder="1" applyAlignment="1">
      <alignment horizontal="right" vertical="top"/>
    </xf>
    <xf numFmtId="1" fontId="0" fillId="0" borderId="1" xfId="0" applyNumberFormat="1" applyBorder="1" applyAlignment="1">
      <alignment horizontal="right" vertical="top"/>
    </xf>
    <xf numFmtId="0" fontId="0" fillId="0" borderId="5" xfId="0" applyFont="1" applyBorder="1" applyAlignment="1">
      <alignment horizontal="left" vertical="top"/>
    </xf>
    <xf numFmtId="0" fontId="0" fillId="0" borderId="18" xfId="0" applyFont="1" applyBorder="1" applyAlignment="1">
      <alignment horizontal="left" vertical="top"/>
    </xf>
    <xf numFmtId="0" fontId="0" fillId="2" borderId="0" xfId="0" applyFont="1" applyFill="1" applyBorder="1" applyAlignment="1">
      <alignment horizontal="left" vertical="top"/>
    </xf>
    <xf numFmtId="0" fontId="0" fillId="3" borderId="0" xfId="0" applyFont="1" applyFill="1" applyBorder="1" applyAlignment="1">
      <alignment horizontal="left" vertical="top"/>
    </xf>
    <xf numFmtId="0" fontId="0" fillId="0" borderId="0" xfId="0" applyFont="1" applyAlignment="1">
      <alignment horizontal="left" vertical="top"/>
    </xf>
    <xf numFmtId="0" fontId="2" fillId="2" borderId="0" xfId="0" applyFont="1" applyFill="1" applyBorder="1" applyAlignment="1">
      <alignment horizontal="left" vertical="top" wrapText="1"/>
    </xf>
    <xf numFmtId="0" fontId="2" fillId="3" borderId="0" xfId="0" applyFont="1" applyFill="1" applyBorder="1" applyAlignment="1">
      <alignment horizontal="left" vertical="top"/>
    </xf>
    <xf numFmtId="0" fontId="2" fillId="3" borderId="12" xfId="0" applyFont="1" applyFill="1" applyBorder="1" applyAlignment="1">
      <alignment horizontal="left" vertical="top"/>
    </xf>
    <xf numFmtId="2" fontId="0" fillId="0" borderId="0" xfId="0" applyNumberFormat="1" applyAlignment="1"/>
    <xf numFmtId="0" fontId="0" fillId="0" borderId="28" xfId="0" applyNumberFormat="1" applyBorder="1" applyAlignment="1">
      <alignment vertical="top"/>
    </xf>
    <xf numFmtId="1" fontId="0" fillId="0" borderId="0" xfId="0" applyNumberFormat="1" applyAlignment="1">
      <alignment vertical="top"/>
    </xf>
    <xf numFmtId="0" fontId="0" fillId="0" borderId="2" xfId="0" applyBorder="1"/>
    <xf numFmtId="9" fontId="0" fillId="0" borderId="3" xfId="1" applyFont="1" applyBorder="1"/>
    <xf numFmtId="9" fontId="0" fillId="0" borderId="0" xfId="1" applyFont="1" applyBorder="1"/>
    <xf numFmtId="0" fontId="0" fillId="0" borderId="1" xfId="0" applyBorder="1"/>
    <xf numFmtId="0" fontId="0" fillId="0" borderId="0" xfId="0" applyBorder="1"/>
    <xf numFmtId="0" fontId="0" fillId="0" borderId="26" xfId="0" applyBorder="1"/>
    <xf numFmtId="0" fontId="0" fillId="0" borderId="12" xfId="0" applyBorder="1"/>
    <xf numFmtId="0" fontId="0" fillId="0" borderId="25" xfId="0" applyBorder="1"/>
    <xf numFmtId="0" fontId="0" fillId="0" borderId="30" xfId="0" applyBorder="1" applyAlignment="1">
      <alignment horizontal="left" vertical="top"/>
    </xf>
    <xf numFmtId="0" fontId="0" fillId="0" borderId="31" xfId="0" applyBorder="1" applyAlignment="1">
      <alignment horizontal="left" vertical="top"/>
    </xf>
    <xf numFmtId="0" fontId="0" fillId="0" borderId="29" xfId="0" applyBorder="1" applyAlignment="1">
      <alignment horizontal="left" vertical="top"/>
    </xf>
    <xf numFmtId="0" fontId="0" fillId="0" borderId="32" xfId="0" applyBorder="1"/>
    <xf numFmtId="0" fontId="0" fillId="0" borderId="30" xfId="0" applyFill="1" applyBorder="1"/>
    <xf numFmtId="0" fontId="0" fillId="0" borderId="29" xfId="0" applyFill="1" applyBorder="1"/>
    <xf numFmtId="0" fontId="0" fillId="0" borderId="30" xfId="0" applyNumberFormat="1" applyBorder="1" applyAlignment="1">
      <alignment horizontal="left" vertical="top"/>
    </xf>
    <xf numFmtId="0" fontId="0" fillId="0" borderId="31" xfId="0" applyNumberFormat="1" applyBorder="1" applyAlignment="1">
      <alignment horizontal="left" vertical="top"/>
    </xf>
    <xf numFmtId="0" fontId="0" fillId="0" borderId="30" xfId="0" applyNumberFormat="1" applyBorder="1"/>
    <xf numFmtId="0" fontId="0" fillId="0" borderId="29" xfId="0" applyNumberFormat="1" applyBorder="1"/>
    <xf numFmtId="0" fontId="2" fillId="3" borderId="28" xfId="0" applyFont="1" applyFill="1" applyBorder="1" applyAlignment="1">
      <alignment horizontal="left" vertical="center"/>
    </xf>
    <xf numFmtId="9" fontId="0" fillId="0" borderId="9" xfId="1" applyFont="1" applyBorder="1" applyAlignment="1">
      <alignment horizontal="right" vertical="top"/>
    </xf>
    <xf numFmtId="9" fontId="0" fillId="0" borderId="22" xfId="1" applyFont="1" applyBorder="1" applyAlignment="1">
      <alignment horizontal="right" vertical="top"/>
    </xf>
    <xf numFmtId="9" fontId="0" fillId="0" borderId="11" xfId="1" applyFont="1" applyBorder="1" applyAlignment="1">
      <alignment horizontal="right" vertical="top"/>
    </xf>
    <xf numFmtId="0" fontId="4" fillId="0" borderId="0" xfId="0" applyNumberFormat="1" applyFont="1" applyBorder="1"/>
    <xf numFmtId="9" fontId="0" fillId="0" borderId="11" xfId="1" applyFont="1" applyBorder="1"/>
    <xf numFmtId="0" fontId="0" fillId="0" borderId="12" xfId="0" applyNumberFormat="1" applyBorder="1"/>
    <xf numFmtId="1" fontId="0" fillId="0" borderId="14" xfId="0" applyNumberFormat="1" applyBorder="1" applyAlignment="1">
      <alignment horizontal="right" vertical="top"/>
    </xf>
    <xf numFmtId="1" fontId="0" fillId="0" borderId="12" xfId="0" applyNumberFormat="1" applyBorder="1" applyAlignment="1">
      <alignment horizontal="right" vertical="top"/>
    </xf>
    <xf numFmtId="0" fontId="0" fillId="0" borderId="12" xfId="0" applyNumberFormat="1" applyBorder="1" applyAlignment="1">
      <alignment horizontal="right" vertical="top"/>
    </xf>
    <xf numFmtId="164" fontId="0" fillId="0" borderId="12" xfId="0" applyNumberFormat="1" applyBorder="1" applyAlignment="1">
      <alignment horizontal="right" vertical="top"/>
    </xf>
    <xf numFmtId="9" fontId="0" fillId="0" borderId="16" xfId="1" applyFont="1" applyBorder="1" applyAlignment="1">
      <alignment horizontal="right" vertical="top"/>
    </xf>
    <xf numFmtId="0" fontId="0" fillId="0" borderId="18" xfId="0" applyNumberFormat="1" applyBorder="1" applyAlignment="1">
      <alignment horizontal="left"/>
    </xf>
    <xf numFmtId="2" fontId="0" fillId="0" borderId="24" xfId="0" applyNumberFormat="1" applyBorder="1"/>
    <xf numFmtId="2" fontId="0" fillId="0" borderId="25" xfId="0" applyNumberFormat="1" applyBorder="1"/>
    <xf numFmtId="0" fontId="0" fillId="0" borderId="25" xfId="0" applyBorder="1" applyAlignment="1">
      <alignment vertical="top"/>
    </xf>
    <xf numFmtId="0" fontId="0" fillId="0" borderId="26" xfId="0" applyBorder="1" applyAlignment="1">
      <alignment vertical="top"/>
    </xf>
    <xf numFmtId="2" fontId="0" fillId="0" borderId="26" xfId="0" applyNumberFormat="1" applyBorder="1"/>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2" fontId="0" fillId="0" borderId="7" xfId="0" applyNumberFormat="1" applyBorder="1" applyAlignment="1">
      <alignment horizontal="center" vertical="top"/>
    </xf>
    <xf numFmtId="2" fontId="0" fillId="0" borderId="5" xfId="0" applyNumberFormat="1" applyBorder="1" applyAlignment="1">
      <alignment horizontal="center" vertical="top"/>
    </xf>
    <xf numFmtId="2" fontId="0" fillId="0" borderId="6" xfId="0" applyNumberFormat="1" applyBorder="1" applyAlignment="1">
      <alignment horizontal="center" vertical="top"/>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abSelected="1" topLeftCell="A11" workbookViewId="0">
      <selection activeCell="D36" sqref="D36"/>
    </sheetView>
  </sheetViews>
  <sheetFormatPr baseColWidth="10" defaultRowHeight="15" x14ac:dyDescent="0.25"/>
  <cols>
    <col min="2" max="2" width="4.85546875" customWidth="1"/>
    <col min="3" max="3" width="11.5703125" style="2"/>
    <col min="4" max="4" width="48" style="134" customWidth="1"/>
    <col min="6" max="7" width="11.5703125" customWidth="1"/>
    <col min="8" max="8" width="11.5703125" style="64" customWidth="1"/>
    <col min="9" max="10" width="11.5703125" customWidth="1"/>
    <col min="11" max="11" width="11.5703125" style="64" customWidth="1"/>
    <col min="12" max="13" width="11.5703125" customWidth="1"/>
    <col min="14" max="14" width="11.5703125" style="64" customWidth="1"/>
    <col min="15" max="16" width="11.5703125" customWidth="1"/>
    <col min="17" max="17" width="11.5703125" style="64" customWidth="1"/>
    <col min="18" max="18" width="16.5703125" style="64" customWidth="1"/>
    <col min="19" max="19" width="13.5703125" style="64" customWidth="1"/>
    <col min="20" max="21" width="11.5703125" style="64" customWidth="1"/>
    <col min="22" max="22" width="11.5703125" style="59" customWidth="1"/>
  </cols>
  <sheetData>
    <row r="1" spans="1:23" ht="14.45" x14ac:dyDescent="0.3">
      <c r="B1" s="6"/>
      <c r="C1" s="149"/>
      <c r="D1" s="130"/>
      <c r="E1" s="16"/>
      <c r="F1" s="177" t="s">
        <v>0</v>
      </c>
      <c r="G1" s="178"/>
      <c r="H1" s="179"/>
      <c r="I1" s="177" t="s">
        <v>1</v>
      </c>
      <c r="J1" s="178"/>
      <c r="K1" s="179"/>
      <c r="L1" s="177" t="s">
        <v>15</v>
      </c>
      <c r="M1" s="178"/>
      <c r="N1" s="179"/>
      <c r="O1" s="177" t="s">
        <v>16</v>
      </c>
      <c r="P1" s="178"/>
      <c r="Q1" s="179"/>
      <c r="R1" s="68" t="s">
        <v>2</v>
      </c>
      <c r="S1" s="60" t="s">
        <v>17</v>
      </c>
      <c r="T1" s="75" t="s">
        <v>815</v>
      </c>
      <c r="U1" s="74" t="s">
        <v>814</v>
      </c>
      <c r="V1" s="55" t="s">
        <v>18</v>
      </c>
    </row>
    <row r="2" spans="1:23" x14ac:dyDescent="0.25">
      <c r="A2" s="146" t="s">
        <v>1053</v>
      </c>
      <c r="B2" s="17" t="s">
        <v>8</v>
      </c>
      <c r="C2" s="150" t="s">
        <v>9</v>
      </c>
      <c r="D2" s="131" t="s">
        <v>3</v>
      </c>
      <c r="E2" s="19" t="s">
        <v>4</v>
      </c>
      <c r="F2" s="21" t="s">
        <v>5</v>
      </c>
      <c r="G2" s="20" t="s">
        <v>6</v>
      </c>
      <c r="H2" s="65" t="s">
        <v>7</v>
      </c>
      <c r="I2" s="21" t="s">
        <v>5</v>
      </c>
      <c r="J2" s="20" t="s">
        <v>6</v>
      </c>
      <c r="K2" s="65" t="s">
        <v>7</v>
      </c>
      <c r="L2" s="21" t="s">
        <v>5</v>
      </c>
      <c r="M2" s="20" t="s">
        <v>6</v>
      </c>
      <c r="N2" s="65" t="s">
        <v>7</v>
      </c>
      <c r="O2" s="21" t="s">
        <v>5</v>
      </c>
      <c r="P2" s="20" t="s">
        <v>6</v>
      </c>
      <c r="Q2" s="65" t="s">
        <v>7</v>
      </c>
      <c r="R2" s="61" t="s">
        <v>7</v>
      </c>
      <c r="S2" s="61" t="s">
        <v>7</v>
      </c>
      <c r="T2" s="65" t="s">
        <v>7</v>
      </c>
      <c r="U2" s="76" t="s">
        <v>7</v>
      </c>
      <c r="V2" s="56" t="s">
        <v>7</v>
      </c>
      <c r="W2" s="31" t="s">
        <v>56</v>
      </c>
    </row>
    <row r="3" spans="1:23" x14ac:dyDescent="0.25">
      <c r="A3" t="s">
        <v>1054</v>
      </c>
      <c r="B3" s="22" t="s">
        <v>703</v>
      </c>
      <c r="C3" s="149" t="s">
        <v>1057</v>
      </c>
      <c r="D3" s="132" t="s">
        <v>10</v>
      </c>
      <c r="E3" s="25">
        <v>183</v>
      </c>
      <c r="F3" s="27">
        <v>26</v>
      </c>
      <c r="G3" s="23">
        <v>17</v>
      </c>
      <c r="H3" s="66">
        <f>G3/F3</f>
        <v>0.65384615384615385</v>
      </c>
      <c r="I3" s="27">
        <v>40</v>
      </c>
      <c r="J3" s="23">
        <v>31</v>
      </c>
      <c r="K3" s="66">
        <f>J3/I3</f>
        <v>0.77500000000000002</v>
      </c>
      <c r="L3" s="3">
        <v>34</v>
      </c>
      <c r="M3" s="5">
        <v>19</v>
      </c>
      <c r="N3" s="66">
        <f>M3/L3</f>
        <v>0.55882352941176472</v>
      </c>
      <c r="O3" s="3">
        <v>83</v>
      </c>
      <c r="P3" s="5">
        <v>82</v>
      </c>
      <c r="Q3" s="66">
        <f>P3/O3</f>
        <v>0.98795180722891562</v>
      </c>
      <c r="R3" s="62">
        <f>(G3+J3)/(F3+I3)</f>
        <v>0.72727272727272729</v>
      </c>
      <c r="S3" s="62">
        <f>(M3+P3)/(L3+O3)</f>
        <v>0.86324786324786329</v>
      </c>
      <c r="T3" s="66">
        <f>(G3+M3)/(F3+L3)</f>
        <v>0.6</v>
      </c>
      <c r="U3" s="62">
        <f>(J3+P3)/(I3+O3)</f>
        <v>0.91869918699186992</v>
      </c>
      <c r="V3" s="57">
        <f>(G3+J3+M3+P3)/E3</f>
        <v>0.81420765027322406</v>
      </c>
      <c r="W3" t="s">
        <v>59</v>
      </c>
    </row>
    <row r="4" spans="1:23" x14ac:dyDescent="0.25">
      <c r="A4" t="s">
        <v>1054</v>
      </c>
      <c r="B4" s="22" t="s">
        <v>704</v>
      </c>
      <c r="C4" s="149" t="s">
        <v>1057</v>
      </c>
      <c r="D4" s="132" t="s">
        <v>11</v>
      </c>
      <c r="E4" s="4">
        <v>19</v>
      </c>
      <c r="F4" s="3">
        <v>2</v>
      </c>
      <c r="G4" s="5">
        <v>1</v>
      </c>
      <c r="H4" s="66">
        <f>G4/F4</f>
        <v>0.5</v>
      </c>
      <c r="I4" s="3">
        <v>1</v>
      </c>
      <c r="J4" s="5">
        <v>1</v>
      </c>
      <c r="K4" s="66">
        <f>J4/I4</f>
        <v>1</v>
      </c>
      <c r="L4" s="3">
        <v>10</v>
      </c>
      <c r="M4" s="5">
        <v>4</v>
      </c>
      <c r="N4" s="66">
        <f>M4/L4</f>
        <v>0.4</v>
      </c>
      <c r="O4" s="3">
        <v>6</v>
      </c>
      <c r="P4" s="5">
        <v>4</v>
      </c>
      <c r="Q4" s="66">
        <f>P4/O4</f>
        <v>0.66666666666666663</v>
      </c>
      <c r="R4" s="62">
        <f>(G4+J4)/(F4+I4)</f>
        <v>0.66666666666666663</v>
      </c>
      <c r="S4" s="62">
        <f>(M4+P4)/(L4+O4)</f>
        <v>0.5</v>
      </c>
      <c r="T4" s="66">
        <f>(G4+M4)/(F4+L4)</f>
        <v>0.41666666666666669</v>
      </c>
      <c r="U4" s="62">
        <f>(J4+P4)/(I4+O4)</f>
        <v>0.7142857142857143</v>
      </c>
      <c r="V4" s="57">
        <f>(G4+J4+M4+P4)/E4</f>
        <v>0.52631578947368418</v>
      </c>
      <c r="W4" t="s">
        <v>818</v>
      </c>
    </row>
    <row r="5" spans="1:23" x14ac:dyDescent="0.25">
      <c r="A5" t="s">
        <v>1054</v>
      </c>
      <c r="B5" s="22" t="s">
        <v>705</v>
      </c>
      <c r="C5" s="149" t="s">
        <v>1057</v>
      </c>
      <c r="D5" s="132" t="s">
        <v>12</v>
      </c>
      <c r="E5" s="4">
        <v>35</v>
      </c>
      <c r="F5" s="3">
        <v>4</v>
      </c>
      <c r="G5" s="5">
        <v>4</v>
      </c>
      <c r="H5" s="66">
        <f>G5/F5</f>
        <v>1</v>
      </c>
      <c r="I5" s="3" t="s">
        <v>26</v>
      </c>
      <c r="J5" s="5" t="s">
        <v>26</v>
      </c>
      <c r="K5" s="66" t="s">
        <v>26</v>
      </c>
      <c r="L5" s="3">
        <v>20</v>
      </c>
      <c r="M5" s="5">
        <v>13</v>
      </c>
      <c r="N5" s="66">
        <f>M5/L5</f>
        <v>0.65</v>
      </c>
      <c r="O5" s="3">
        <v>10</v>
      </c>
      <c r="P5" s="5">
        <v>9</v>
      </c>
      <c r="Q5" s="66">
        <f>P5/O5</f>
        <v>0.9</v>
      </c>
      <c r="R5" s="62">
        <f>H5</f>
        <v>1</v>
      </c>
      <c r="S5" s="62">
        <f>(M5+P5)/(L5+O5)</f>
        <v>0.73333333333333328</v>
      </c>
      <c r="T5" s="66">
        <f>(G5+M5)/(F5+L5)</f>
        <v>0.70833333333333337</v>
      </c>
      <c r="U5" s="62">
        <f>Q5</f>
        <v>0.9</v>
      </c>
      <c r="V5" s="57">
        <f>(G5+M5+P5)/E5</f>
        <v>0.74285714285714288</v>
      </c>
    </row>
    <row r="6" spans="1:23" x14ac:dyDescent="0.25">
      <c r="A6" t="s">
        <v>1054</v>
      </c>
      <c r="B6" s="22" t="s">
        <v>706</v>
      </c>
      <c r="C6" s="149" t="s">
        <v>1057</v>
      </c>
      <c r="D6" s="132" t="s">
        <v>13</v>
      </c>
      <c r="E6" s="4">
        <v>107</v>
      </c>
      <c r="F6" s="3">
        <v>26</v>
      </c>
      <c r="G6" s="5">
        <v>22</v>
      </c>
      <c r="H6" s="66">
        <f>G6/F6</f>
        <v>0.84615384615384615</v>
      </c>
      <c r="I6" s="3">
        <v>10</v>
      </c>
      <c r="J6" s="5">
        <v>9</v>
      </c>
      <c r="K6" s="66">
        <f>J6/I6</f>
        <v>0.9</v>
      </c>
      <c r="L6" s="3">
        <v>43</v>
      </c>
      <c r="M6" s="5">
        <v>38</v>
      </c>
      <c r="N6" s="66">
        <f>M6/L6</f>
        <v>0.88372093023255816</v>
      </c>
      <c r="O6" s="3">
        <v>28</v>
      </c>
      <c r="P6" s="5">
        <v>28</v>
      </c>
      <c r="Q6" s="66">
        <f>P6/O6</f>
        <v>1</v>
      </c>
      <c r="R6" s="62">
        <f>(G6+J6)/(F6+I6)</f>
        <v>0.86111111111111116</v>
      </c>
      <c r="S6" s="62">
        <f>(M6+P6)/(L6+O6)</f>
        <v>0.92957746478873238</v>
      </c>
      <c r="T6" s="66">
        <f>(G6+M6)/(F6+L6)</f>
        <v>0.86956521739130432</v>
      </c>
      <c r="U6" s="62">
        <f>(J6+P6)/(I6+O6)</f>
        <v>0.97368421052631582</v>
      </c>
      <c r="V6" s="57">
        <f>(G6+J6+M6+P6)/E6</f>
        <v>0.90654205607476634</v>
      </c>
    </row>
    <row r="7" spans="1:23" x14ac:dyDescent="0.25">
      <c r="A7" t="s">
        <v>1054</v>
      </c>
      <c r="B7" s="22" t="s">
        <v>707</v>
      </c>
      <c r="C7" s="149" t="s">
        <v>1057</v>
      </c>
      <c r="D7" s="132" t="s">
        <v>14</v>
      </c>
      <c r="E7" s="4" t="s">
        <v>26</v>
      </c>
      <c r="F7" s="3" t="s">
        <v>26</v>
      </c>
      <c r="G7" s="5" t="s">
        <v>26</v>
      </c>
      <c r="H7" s="66" t="s">
        <v>26</v>
      </c>
      <c r="I7" s="3" t="s">
        <v>26</v>
      </c>
      <c r="J7" s="5" t="s">
        <v>26</v>
      </c>
      <c r="K7" s="66" t="s">
        <v>26</v>
      </c>
      <c r="L7" s="3" t="s">
        <v>26</v>
      </c>
      <c r="M7" s="5" t="s">
        <v>26</v>
      </c>
      <c r="N7" s="66" t="s">
        <v>26</v>
      </c>
      <c r="O7" s="3" t="s">
        <v>26</v>
      </c>
      <c r="P7" s="5" t="s">
        <v>26</v>
      </c>
      <c r="Q7" s="66" t="s">
        <v>26</v>
      </c>
      <c r="R7" s="62" t="s">
        <v>26</v>
      </c>
      <c r="S7" s="62" t="s">
        <v>26</v>
      </c>
      <c r="T7" s="66" t="s">
        <v>26</v>
      </c>
      <c r="U7" s="62" t="s">
        <v>26</v>
      </c>
      <c r="V7" s="57" t="s">
        <v>26</v>
      </c>
    </row>
    <row r="8" spans="1:23" x14ac:dyDescent="0.25">
      <c r="A8" t="s">
        <v>1054</v>
      </c>
      <c r="B8" s="22" t="s">
        <v>708</v>
      </c>
      <c r="C8" s="149" t="s">
        <v>1058</v>
      </c>
      <c r="D8" s="133" t="s">
        <v>155</v>
      </c>
      <c r="E8" s="4">
        <v>17</v>
      </c>
      <c r="F8" s="3">
        <v>5</v>
      </c>
      <c r="G8" s="5">
        <v>4</v>
      </c>
      <c r="H8" s="66">
        <f>G8/F8</f>
        <v>0.8</v>
      </c>
      <c r="I8" s="3" t="s">
        <v>26</v>
      </c>
      <c r="J8" s="5" t="s">
        <v>26</v>
      </c>
      <c r="K8" s="66" t="s">
        <v>26</v>
      </c>
      <c r="L8" s="3">
        <v>12</v>
      </c>
      <c r="M8" s="5">
        <v>10</v>
      </c>
      <c r="N8" s="66">
        <f>M8/L8</f>
        <v>0.83333333333333337</v>
      </c>
      <c r="O8" s="3" t="s">
        <v>26</v>
      </c>
      <c r="P8" s="5" t="s">
        <v>26</v>
      </c>
      <c r="Q8" s="66" t="s">
        <v>26</v>
      </c>
      <c r="R8" s="62">
        <f>H8</f>
        <v>0.8</v>
      </c>
      <c r="S8" s="62">
        <f>N8</f>
        <v>0.83333333333333337</v>
      </c>
      <c r="T8" s="66">
        <f>(G8+M8)/(F8+L8)</f>
        <v>0.82352941176470584</v>
      </c>
      <c r="U8" s="62" t="s">
        <v>26</v>
      </c>
      <c r="V8" s="57">
        <f>(G8+M8)/E8</f>
        <v>0.82352941176470584</v>
      </c>
      <c r="W8" t="s">
        <v>60</v>
      </c>
    </row>
    <row r="9" spans="1:23" x14ac:dyDescent="0.25">
      <c r="A9" t="s">
        <v>1054</v>
      </c>
      <c r="B9" s="22" t="s">
        <v>709</v>
      </c>
      <c r="C9" s="149" t="s">
        <v>1058</v>
      </c>
      <c r="D9" s="133" t="s">
        <v>156</v>
      </c>
      <c r="E9" s="4">
        <v>6</v>
      </c>
      <c r="F9" s="3">
        <v>1</v>
      </c>
      <c r="G9" s="5">
        <v>1</v>
      </c>
      <c r="H9" s="66">
        <f>G9/F9</f>
        <v>1</v>
      </c>
      <c r="I9" s="3">
        <v>1</v>
      </c>
      <c r="J9" s="5">
        <v>1</v>
      </c>
      <c r="K9" s="66">
        <f>J9/I9</f>
        <v>1</v>
      </c>
      <c r="L9" s="3">
        <v>4</v>
      </c>
      <c r="M9" s="5">
        <v>3</v>
      </c>
      <c r="N9" s="66">
        <f>M9/L9</f>
        <v>0.75</v>
      </c>
      <c r="O9" s="3" t="s">
        <v>26</v>
      </c>
      <c r="P9" s="5" t="s">
        <v>26</v>
      </c>
      <c r="Q9" s="66" t="s">
        <v>26</v>
      </c>
      <c r="R9" s="62">
        <f>(G9+J9)/(F9+I9)</f>
        <v>1</v>
      </c>
      <c r="S9" s="62">
        <f>N9</f>
        <v>0.75</v>
      </c>
      <c r="T9" s="66">
        <f>(G9+M9)/(F9+L9)</f>
        <v>0.8</v>
      </c>
      <c r="U9" s="62">
        <f>K9</f>
        <v>1</v>
      </c>
      <c r="V9" s="57">
        <f>(G9+J9+M9)/E9</f>
        <v>0.83333333333333337</v>
      </c>
      <c r="W9" t="s">
        <v>819</v>
      </c>
    </row>
    <row r="10" spans="1:23" x14ac:dyDescent="0.25">
      <c r="A10" t="s">
        <v>1054</v>
      </c>
      <c r="B10" s="22" t="s">
        <v>710</v>
      </c>
      <c r="C10" s="149" t="s">
        <v>1058</v>
      </c>
      <c r="D10" s="133" t="s">
        <v>157</v>
      </c>
      <c r="E10" s="4">
        <v>46</v>
      </c>
      <c r="F10" s="3">
        <v>19</v>
      </c>
      <c r="G10" s="5">
        <v>2</v>
      </c>
      <c r="H10" s="66">
        <f>G10/F10</f>
        <v>0.10526315789473684</v>
      </c>
      <c r="I10" s="3">
        <v>14</v>
      </c>
      <c r="J10" s="5">
        <v>6</v>
      </c>
      <c r="K10" s="66">
        <f>J10/I10</f>
        <v>0.42857142857142855</v>
      </c>
      <c r="L10" s="3">
        <v>11</v>
      </c>
      <c r="M10" s="5">
        <v>3</v>
      </c>
      <c r="N10" s="66">
        <f>M10/L10</f>
        <v>0.27272727272727271</v>
      </c>
      <c r="O10" s="3">
        <v>2</v>
      </c>
      <c r="P10" s="5">
        <v>1</v>
      </c>
      <c r="Q10" s="66">
        <f>P10/O10</f>
        <v>0.5</v>
      </c>
      <c r="R10" s="62">
        <f>(G10+J10)/(F10+I10)</f>
        <v>0.24242424242424243</v>
      </c>
      <c r="S10" s="62">
        <f>(M10+P10)/(L10+O10)</f>
        <v>0.30769230769230771</v>
      </c>
      <c r="T10" s="66">
        <f>(G10+M10)/(F10+L10)</f>
        <v>0.16666666666666666</v>
      </c>
      <c r="U10" s="62">
        <f>(J10+P10)/(I10+O10)</f>
        <v>0.4375</v>
      </c>
      <c r="V10" s="57">
        <f>(G10+J10+M10+P10)/E10</f>
        <v>0.2608695652173913</v>
      </c>
    </row>
    <row r="11" spans="1:23" x14ac:dyDescent="0.25">
      <c r="A11" t="s">
        <v>1054</v>
      </c>
      <c r="B11" s="22" t="s">
        <v>711</v>
      </c>
      <c r="C11" s="149" t="s">
        <v>1059</v>
      </c>
      <c r="D11" s="29" t="s">
        <v>158</v>
      </c>
      <c r="E11" s="4">
        <v>26</v>
      </c>
      <c r="F11" s="3">
        <v>7</v>
      </c>
      <c r="G11" s="5">
        <v>2</v>
      </c>
      <c r="H11" s="66">
        <f>G11/F11</f>
        <v>0.2857142857142857</v>
      </c>
      <c r="I11" s="3" t="s">
        <v>26</v>
      </c>
      <c r="J11" s="5" t="s">
        <v>26</v>
      </c>
      <c r="K11" s="66" t="s">
        <v>26</v>
      </c>
      <c r="L11" s="3">
        <v>17</v>
      </c>
      <c r="M11" s="5">
        <v>11</v>
      </c>
      <c r="N11" s="66">
        <f>M11/L11</f>
        <v>0.6470588235294118</v>
      </c>
      <c r="O11" s="3">
        <v>2</v>
      </c>
      <c r="P11" s="5">
        <v>0</v>
      </c>
      <c r="Q11" s="66">
        <f>P11/O11</f>
        <v>0</v>
      </c>
      <c r="R11" s="62">
        <f>H11</f>
        <v>0.2857142857142857</v>
      </c>
      <c r="S11" s="62">
        <f>(M11+P11)/(L11+O11)</f>
        <v>0.57894736842105265</v>
      </c>
      <c r="T11" s="66">
        <f>(G11+M11)/(F11+L11)</f>
        <v>0.54166666666666663</v>
      </c>
      <c r="U11" s="62">
        <f>Q11</f>
        <v>0</v>
      </c>
      <c r="V11" s="57">
        <f>(G11+M11+P11)/E11</f>
        <v>0.5</v>
      </c>
      <c r="W11" t="s">
        <v>61</v>
      </c>
    </row>
    <row r="12" spans="1:23" x14ac:dyDescent="0.25">
      <c r="A12" t="s">
        <v>1054</v>
      </c>
      <c r="B12" s="22" t="s">
        <v>223</v>
      </c>
      <c r="C12" s="149" t="s">
        <v>1059</v>
      </c>
      <c r="D12" s="29" t="s">
        <v>1063</v>
      </c>
      <c r="E12" s="4">
        <v>9</v>
      </c>
      <c r="F12" s="3">
        <v>1</v>
      </c>
      <c r="G12" s="5">
        <v>1</v>
      </c>
      <c r="H12" s="66">
        <f>G12/F12</f>
        <v>1</v>
      </c>
      <c r="I12" s="3" t="s">
        <v>26</v>
      </c>
      <c r="J12" s="5" t="s">
        <v>26</v>
      </c>
      <c r="K12" s="66" t="s">
        <v>26</v>
      </c>
      <c r="L12" s="3">
        <v>8</v>
      </c>
      <c r="M12" s="5">
        <v>6</v>
      </c>
      <c r="N12" s="66">
        <f>M12/L12</f>
        <v>0.75</v>
      </c>
      <c r="O12" s="3" t="s">
        <v>26</v>
      </c>
      <c r="P12" s="5" t="s">
        <v>26</v>
      </c>
      <c r="Q12" s="66" t="s">
        <v>26</v>
      </c>
      <c r="R12" s="62">
        <f>H12</f>
        <v>1</v>
      </c>
      <c r="S12" s="62">
        <f>N12</f>
        <v>0.75</v>
      </c>
      <c r="T12" s="66">
        <f>(G12+M12)/(F12+L12)</f>
        <v>0.77777777777777779</v>
      </c>
      <c r="U12" s="62" t="s">
        <v>26</v>
      </c>
      <c r="V12" s="57">
        <f>(G12+M12)/E12</f>
        <v>0.77777777777777779</v>
      </c>
    </row>
    <row r="13" spans="1:23" x14ac:dyDescent="0.25">
      <c r="A13" t="s">
        <v>1054</v>
      </c>
      <c r="B13" s="22" t="s">
        <v>224</v>
      </c>
      <c r="C13" s="149" t="s">
        <v>1059</v>
      </c>
      <c r="D13" s="29" t="s">
        <v>1062</v>
      </c>
      <c r="E13" s="4" t="s">
        <v>26</v>
      </c>
      <c r="F13" s="3" t="s">
        <v>26</v>
      </c>
      <c r="G13" s="5" t="s">
        <v>26</v>
      </c>
      <c r="H13" s="66" t="s">
        <v>26</v>
      </c>
      <c r="I13" s="3" t="s">
        <v>26</v>
      </c>
      <c r="J13" s="5" t="s">
        <v>26</v>
      </c>
      <c r="K13" s="66" t="s">
        <v>26</v>
      </c>
      <c r="L13" s="3" t="s">
        <v>26</v>
      </c>
      <c r="M13" s="5" t="s">
        <v>26</v>
      </c>
      <c r="N13" s="66" t="s">
        <v>26</v>
      </c>
      <c r="O13" s="3" t="s">
        <v>26</v>
      </c>
      <c r="P13" s="5" t="s">
        <v>26</v>
      </c>
      <c r="Q13" s="66" t="s">
        <v>26</v>
      </c>
      <c r="R13" s="62" t="s">
        <v>26</v>
      </c>
      <c r="S13" s="62" t="s">
        <v>26</v>
      </c>
      <c r="T13" s="66" t="s">
        <v>26</v>
      </c>
      <c r="U13" s="62" t="s">
        <v>26</v>
      </c>
      <c r="V13" s="57" t="s">
        <v>26</v>
      </c>
    </row>
    <row r="14" spans="1:23" x14ac:dyDescent="0.25">
      <c r="A14" t="s">
        <v>1054</v>
      </c>
      <c r="B14" s="22" t="s">
        <v>225</v>
      </c>
      <c r="C14" s="149" t="s">
        <v>1059</v>
      </c>
      <c r="D14" s="29" t="s">
        <v>821</v>
      </c>
      <c r="E14" s="4">
        <v>65</v>
      </c>
      <c r="F14" s="3">
        <v>14</v>
      </c>
      <c r="G14" s="5">
        <v>11</v>
      </c>
      <c r="H14" s="66">
        <f>G14/F14</f>
        <v>0.7857142857142857</v>
      </c>
      <c r="I14" s="3">
        <v>18</v>
      </c>
      <c r="J14" s="5">
        <v>14</v>
      </c>
      <c r="K14" s="66">
        <f>J14/I14</f>
        <v>0.77777777777777779</v>
      </c>
      <c r="L14" s="3">
        <v>16</v>
      </c>
      <c r="M14" s="5">
        <v>14</v>
      </c>
      <c r="N14" s="66">
        <f>M14/L14</f>
        <v>0.875</v>
      </c>
      <c r="O14" s="3">
        <v>17</v>
      </c>
      <c r="P14" s="5">
        <v>13</v>
      </c>
      <c r="Q14" s="66">
        <f>P14/O14</f>
        <v>0.76470588235294112</v>
      </c>
      <c r="R14" s="62">
        <f>(G14+J14)/(F14+I14)</f>
        <v>0.78125</v>
      </c>
      <c r="S14" s="62">
        <f>(M14+P14)/(L14+O14)</f>
        <v>0.81818181818181823</v>
      </c>
      <c r="T14" s="66">
        <f>(G14+M14)/(F14+L14)</f>
        <v>0.83333333333333337</v>
      </c>
      <c r="U14" s="62">
        <f>(J14+P14)/(I14+O14)</f>
        <v>0.77142857142857146</v>
      </c>
      <c r="V14" s="57">
        <f>(G14+J14+M14+P14)/E14</f>
        <v>0.8</v>
      </c>
      <c r="W14" t="s">
        <v>820</v>
      </c>
    </row>
    <row r="15" spans="1:23" x14ac:dyDescent="0.25">
      <c r="A15" t="s">
        <v>1054</v>
      </c>
      <c r="B15" s="22" t="s">
        <v>226</v>
      </c>
      <c r="C15" s="149" t="s">
        <v>1059</v>
      </c>
      <c r="D15" s="29" t="s">
        <v>1064</v>
      </c>
      <c r="E15" s="4">
        <v>7</v>
      </c>
      <c r="F15" s="3">
        <v>3</v>
      </c>
      <c r="G15" s="5">
        <v>0</v>
      </c>
      <c r="H15" s="66">
        <f>G15/F15</f>
        <v>0</v>
      </c>
      <c r="I15" s="3" t="s">
        <v>26</v>
      </c>
      <c r="J15" s="5" t="s">
        <v>26</v>
      </c>
      <c r="K15" s="66" t="s">
        <v>26</v>
      </c>
      <c r="L15" s="3">
        <v>4</v>
      </c>
      <c r="M15" s="5">
        <v>3</v>
      </c>
      <c r="N15" s="66">
        <f>M15/L15</f>
        <v>0.75</v>
      </c>
      <c r="O15" s="3" t="s">
        <v>26</v>
      </c>
      <c r="P15" s="5" t="s">
        <v>26</v>
      </c>
      <c r="Q15" s="66" t="s">
        <v>26</v>
      </c>
      <c r="R15" s="62">
        <f>H15</f>
        <v>0</v>
      </c>
      <c r="S15" s="62">
        <f>N15</f>
        <v>0.75</v>
      </c>
      <c r="T15" s="66">
        <f>(G15+M15)/(F15+L15)</f>
        <v>0.42857142857142855</v>
      </c>
      <c r="U15" s="62" t="s">
        <v>26</v>
      </c>
      <c r="V15" s="57">
        <f>(G15+M15)/E15</f>
        <v>0.42857142857142855</v>
      </c>
    </row>
    <row r="16" spans="1:23" x14ac:dyDescent="0.25">
      <c r="A16" t="s">
        <v>1054</v>
      </c>
      <c r="B16" s="22" t="s">
        <v>227</v>
      </c>
      <c r="C16" s="149" t="s">
        <v>1059</v>
      </c>
      <c r="D16" s="29" t="s">
        <v>816</v>
      </c>
      <c r="E16" s="4" t="s">
        <v>26</v>
      </c>
      <c r="F16" s="3" t="s">
        <v>26</v>
      </c>
      <c r="G16" s="5" t="s">
        <v>26</v>
      </c>
      <c r="H16" s="66" t="s">
        <v>26</v>
      </c>
      <c r="I16" s="3" t="s">
        <v>26</v>
      </c>
      <c r="J16" s="5" t="s">
        <v>26</v>
      </c>
      <c r="K16" s="66" t="s">
        <v>26</v>
      </c>
      <c r="L16" s="3" t="s">
        <v>26</v>
      </c>
      <c r="M16" s="5" t="s">
        <v>26</v>
      </c>
      <c r="N16" s="66" t="s">
        <v>26</v>
      </c>
      <c r="O16" s="3" t="s">
        <v>26</v>
      </c>
      <c r="P16" s="5" t="s">
        <v>26</v>
      </c>
      <c r="Q16" s="66" t="s">
        <v>26</v>
      </c>
      <c r="R16" s="62" t="s">
        <v>26</v>
      </c>
      <c r="S16" s="62" t="s">
        <v>26</v>
      </c>
      <c r="T16" s="66" t="s">
        <v>26</v>
      </c>
      <c r="U16" s="62" t="s">
        <v>26</v>
      </c>
      <c r="V16" s="57" t="s">
        <v>26</v>
      </c>
    </row>
    <row r="17" spans="1:23" x14ac:dyDescent="0.25">
      <c r="A17" t="s">
        <v>1054</v>
      </c>
      <c r="B17" s="22" t="s">
        <v>228</v>
      </c>
      <c r="C17" s="149" t="s">
        <v>1059</v>
      </c>
      <c r="D17" s="29" t="s">
        <v>817</v>
      </c>
      <c r="E17" s="4">
        <v>11</v>
      </c>
      <c r="F17" s="3">
        <v>1</v>
      </c>
      <c r="G17" s="5">
        <v>1</v>
      </c>
      <c r="H17" s="66">
        <f>G17/F17</f>
        <v>1</v>
      </c>
      <c r="I17" s="3">
        <v>1</v>
      </c>
      <c r="J17" s="5">
        <v>1</v>
      </c>
      <c r="K17" s="66">
        <f>J17/I17</f>
        <v>1</v>
      </c>
      <c r="L17" s="3">
        <v>3</v>
      </c>
      <c r="M17" s="5">
        <v>2</v>
      </c>
      <c r="N17" s="66">
        <f>M17/L17</f>
        <v>0.66666666666666663</v>
      </c>
      <c r="O17" s="3">
        <v>6</v>
      </c>
      <c r="P17" s="5">
        <v>6</v>
      </c>
      <c r="Q17" s="66">
        <f>P17/O17</f>
        <v>1</v>
      </c>
      <c r="R17" s="62">
        <f>(G17+J17)/(F17+I17)</f>
        <v>1</v>
      </c>
      <c r="S17" s="62">
        <f>(M17+P17)/(L17+O17)</f>
        <v>0.88888888888888884</v>
      </c>
      <c r="T17" s="66">
        <f>(G17+M17)/(F17+L17)</f>
        <v>0.75</v>
      </c>
      <c r="U17" s="62">
        <f>(J17+P17)/(I17+O17)</f>
        <v>1</v>
      </c>
      <c r="V17" s="57">
        <f>(G17+J17+M17+P17)/E17</f>
        <v>0.90909090909090906</v>
      </c>
      <c r="W17" t="s">
        <v>822</v>
      </c>
    </row>
    <row r="18" spans="1:23" x14ac:dyDescent="0.25">
      <c r="A18" t="s">
        <v>1054</v>
      </c>
      <c r="B18" s="22" t="s">
        <v>229</v>
      </c>
      <c r="C18" s="149" t="s">
        <v>1059</v>
      </c>
      <c r="D18" s="29" t="s">
        <v>159</v>
      </c>
      <c r="E18" s="4">
        <v>8</v>
      </c>
      <c r="F18" s="3">
        <v>3</v>
      </c>
      <c r="G18" s="5">
        <v>3</v>
      </c>
      <c r="H18" s="66">
        <f>G18/F18</f>
        <v>1</v>
      </c>
      <c r="I18" s="3">
        <v>4</v>
      </c>
      <c r="J18" s="5">
        <v>4</v>
      </c>
      <c r="K18" s="66">
        <f>J18/I18</f>
        <v>1</v>
      </c>
      <c r="L18" s="3">
        <v>1</v>
      </c>
      <c r="M18" s="5">
        <v>0</v>
      </c>
      <c r="N18" s="66">
        <f>M18/L18</f>
        <v>0</v>
      </c>
      <c r="O18" s="3" t="s">
        <v>26</v>
      </c>
      <c r="P18" s="5" t="s">
        <v>26</v>
      </c>
      <c r="Q18" s="66" t="s">
        <v>26</v>
      </c>
      <c r="R18" s="62">
        <f>(G18+J18)/(F18+I18)</f>
        <v>1</v>
      </c>
      <c r="S18" s="62">
        <f>N18</f>
        <v>0</v>
      </c>
      <c r="T18" s="66">
        <f>(G18+M18)/(F18+L18)</f>
        <v>0.75</v>
      </c>
      <c r="U18" s="62">
        <f>K18</f>
        <v>1</v>
      </c>
      <c r="V18" s="57">
        <f>(G18+J18+M18)/E18</f>
        <v>0.875</v>
      </c>
    </row>
    <row r="19" spans="1:23" ht="14.45" x14ac:dyDescent="0.3">
      <c r="A19" t="s">
        <v>1054</v>
      </c>
      <c r="B19" s="22" t="s">
        <v>230</v>
      </c>
      <c r="C19" s="149" t="s">
        <v>1059</v>
      </c>
      <c r="D19" s="135" t="s">
        <v>160</v>
      </c>
      <c r="E19" s="4">
        <f>F19+I19+L19+O19</f>
        <v>966</v>
      </c>
      <c r="F19" s="3">
        <v>275</v>
      </c>
      <c r="G19" s="5">
        <v>145</v>
      </c>
      <c r="H19" s="66">
        <f>G19/F19</f>
        <v>0.52727272727272723</v>
      </c>
      <c r="I19" s="3">
        <v>104</v>
      </c>
      <c r="J19" s="5">
        <v>70</v>
      </c>
      <c r="K19" s="66">
        <f>J19/I19</f>
        <v>0.67307692307692313</v>
      </c>
      <c r="L19" s="3">
        <v>292</v>
      </c>
      <c r="M19" s="5">
        <v>157</v>
      </c>
      <c r="N19" s="66">
        <f>M19/L19</f>
        <v>0.53767123287671237</v>
      </c>
      <c r="O19" s="3">
        <v>295</v>
      </c>
      <c r="P19" s="5">
        <v>212</v>
      </c>
      <c r="Q19" s="66">
        <f>P19/O19</f>
        <v>0.71864406779661016</v>
      </c>
      <c r="R19" s="62">
        <f>(G19+J19)/(F19+I19)</f>
        <v>0.56728232189973615</v>
      </c>
      <c r="S19" s="62">
        <f>(M19+P19)/(L19+O19)</f>
        <v>0.62862010221465081</v>
      </c>
      <c r="T19" s="66">
        <f>(G19+M19)/(F19+L19)</f>
        <v>0.53262786596119926</v>
      </c>
      <c r="U19" s="62">
        <f>(J19+P19)/(I19+O19)</f>
        <v>0.70676691729323304</v>
      </c>
      <c r="V19" s="57">
        <f>(G19+J19+M19+P19)/E19</f>
        <v>0.6045548654244306</v>
      </c>
    </row>
    <row r="20" spans="1:23" x14ac:dyDescent="0.25">
      <c r="A20" t="s">
        <v>1054</v>
      </c>
      <c r="B20" s="22" t="s">
        <v>231</v>
      </c>
      <c r="C20" s="149" t="s">
        <v>1060</v>
      </c>
      <c r="D20" s="136" t="s">
        <v>153</v>
      </c>
      <c r="E20" s="4">
        <v>2</v>
      </c>
      <c r="F20" s="3">
        <v>1</v>
      </c>
      <c r="G20" s="5">
        <v>1</v>
      </c>
      <c r="H20" s="66">
        <f>G20/F20</f>
        <v>1</v>
      </c>
      <c r="I20" s="3" t="s">
        <v>26</v>
      </c>
      <c r="J20" s="5" t="s">
        <v>26</v>
      </c>
      <c r="K20" s="66" t="s">
        <v>26</v>
      </c>
      <c r="L20" s="3" t="s">
        <v>26</v>
      </c>
      <c r="M20" s="5" t="s">
        <v>26</v>
      </c>
      <c r="N20" s="66" t="s">
        <v>26</v>
      </c>
      <c r="O20" s="3">
        <v>1</v>
      </c>
      <c r="P20" s="5">
        <v>1</v>
      </c>
      <c r="Q20" s="66">
        <f>P20/O20</f>
        <v>1</v>
      </c>
      <c r="R20" s="62">
        <f>H20</f>
        <v>1</v>
      </c>
      <c r="S20" s="62">
        <f>Q20</f>
        <v>1</v>
      </c>
      <c r="T20" s="66">
        <f>H20</f>
        <v>1</v>
      </c>
      <c r="U20" s="62">
        <f>Q20</f>
        <v>1</v>
      </c>
      <c r="V20" s="57">
        <f>(G20+P20)/E20</f>
        <v>1</v>
      </c>
      <c r="W20" t="s">
        <v>58</v>
      </c>
    </row>
    <row r="21" spans="1:23" x14ac:dyDescent="0.25">
      <c r="A21" t="s">
        <v>1054</v>
      </c>
      <c r="B21" s="22" t="s">
        <v>232</v>
      </c>
      <c r="C21" s="149" t="s">
        <v>1060</v>
      </c>
      <c r="D21" s="136" t="s">
        <v>154</v>
      </c>
      <c r="E21" s="4">
        <v>94</v>
      </c>
      <c r="F21" s="3">
        <v>19</v>
      </c>
      <c r="G21" s="5">
        <v>0</v>
      </c>
      <c r="H21" s="66">
        <f>G21/F21</f>
        <v>0</v>
      </c>
      <c r="I21" s="3">
        <v>32</v>
      </c>
      <c r="J21" s="5">
        <v>5</v>
      </c>
      <c r="K21" s="66">
        <f>J21/I21</f>
        <v>0.15625</v>
      </c>
      <c r="L21" s="3">
        <v>15</v>
      </c>
      <c r="M21" s="5">
        <v>2</v>
      </c>
      <c r="N21" s="66">
        <f>M21/L21</f>
        <v>0.13333333333333333</v>
      </c>
      <c r="O21" s="3">
        <v>28</v>
      </c>
      <c r="P21" s="5">
        <v>1</v>
      </c>
      <c r="Q21" s="66">
        <f>P21/O21</f>
        <v>3.5714285714285712E-2</v>
      </c>
      <c r="R21" s="62">
        <f>(G21+J21)/(F21+I21)</f>
        <v>9.8039215686274508E-2</v>
      </c>
      <c r="S21" s="62">
        <f>(M21+P21)/(L21+O21)</f>
        <v>6.9767441860465115E-2</v>
      </c>
      <c r="T21" s="66">
        <f>(G21+M21)/(F21+L21)</f>
        <v>5.8823529411764705E-2</v>
      </c>
      <c r="U21" s="62">
        <f>(J21+P21)/(I21+O21)</f>
        <v>0.1</v>
      </c>
      <c r="V21" s="57">
        <f>(G21+J21+M21+P21)/E21</f>
        <v>8.5106382978723402E-2</v>
      </c>
      <c r="W21" t="s">
        <v>823</v>
      </c>
    </row>
    <row r="22" spans="1:23" x14ac:dyDescent="0.25">
      <c r="A22" t="s">
        <v>1054</v>
      </c>
      <c r="B22" s="22" t="s">
        <v>233</v>
      </c>
      <c r="C22" s="149" t="s">
        <v>1060</v>
      </c>
      <c r="D22" s="136" t="s">
        <v>19</v>
      </c>
      <c r="E22" s="4">
        <v>1</v>
      </c>
      <c r="F22" s="3" t="s">
        <v>26</v>
      </c>
      <c r="G22" s="5" t="s">
        <v>26</v>
      </c>
      <c r="H22" s="66" t="s">
        <v>26</v>
      </c>
      <c r="I22" s="3" t="s">
        <v>26</v>
      </c>
      <c r="J22" s="5" t="s">
        <v>26</v>
      </c>
      <c r="K22" s="66" t="s">
        <v>26</v>
      </c>
      <c r="L22" s="3">
        <v>1</v>
      </c>
      <c r="M22" s="5">
        <v>0</v>
      </c>
      <c r="N22" s="66">
        <f>M22/L22</f>
        <v>0</v>
      </c>
      <c r="O22" s="3" t="s">
        <v>26</v>
      </c>
      <c r="P22" s="5" t="s">
        <v>26</v>
      </c>
      <c r="Q22" s="66" t="s">
        <v>26</v>
      </c>
      <c r="R22" s="62" t="s">
        <v>26</v>
      </c>
      <c r="S22" s="62">
        <f>N22</f>
        <v>0</v>
      </c>
      <c r="T22" s="66">
        <f>N22</f>
        <v>0</v>
      </c>
      <c r="U22" s="62" t="s">
        <v>26</v>
      </c>
      <c r="V22" s="57">
        <f>(M22)/E22</f>
        <v>0</v>
      </c>
    </row>
    <row r="23" spans="1:23" ht="14.45" x14ac:dyDescent="0.3">
      <c r="A23" t="s">
        <v>1054</v>
      </c>
      <c r="B23" s="22" t="s">
        <v>234</v>
      </c>
      <c r="C23" s="149" t="s">
        <v>1060</v>
      </c>
      <c r="D23" s="136" t="s">
        <v>161</v>
      </c>
      <c r="E23" s="4">
        <v>4</v>
      </c>
      <c r="F23" s="3">
        <v>1</v>
      </c>
      <c r="G23" s="5">
        <v>0</v>
      </c>
      <c r="H23" s="66">
        <f>G23/F23</f>
        <v>0</v>
      </c>
      <c r="I23" s="3" t="s">
        <v>26</v>
      </c>
      <c r="J23" s="5" t="s">
        <v>26</v>
      </c>
      <c r="K23" s="66" t="s">
        <v>26</v>
      </c>
      <c r="L23" s="3">
        <v>3</v>
      </c>
      <c r="M23" s="5">
        <v>3</v>
      </c>
      <c r="N23" s="66">
        <f>M23/L23</f>
        <v>1</v>
      </c>
      <c r="O23" s="3" t="s">
        <v>26</v>
      </c>
      <c r="P23" s="5" t="s">
        <v>26</v>
      </c>
      <c r="Q23" s="66" t="s">
        <v>26</v>
      </c>
      <c r="R23" s="62">
        <f>H23</f>
        <v>0</v>
      </c>
      <c r="S23" s="62">
        <f>N23</f>
        <v>1</v>
      </c>
      <c r="T23" s="66">
        <f>(G23+M23)/(F23+L23)</f>
        <v>0.75</v>
      </c>
      <c r="U23" s="62" t="s">
        <v>26</v>
      </c>
      <c r="V23" s="57">
        <f>(G23+M23)/E23</f>
        <v>0.75</v>
      </c>
    </row>
    <row r="24" spans="1:23" x14ac:dyDescent="0.25">
      <c r="A24" t="s">
        <v>1054</v>
      </c>
      <c r="B24" s="22" t="s">
        <v>235</v>
      </c>
      <c r="C24" s="149" t="s">
        <v>1060</v>
      </c>
      <c r="D24" s="133" t="s">
        <v>20</v>
      </c>
      <c r="E24" s="4" t="s">
        <v>26</v>
      </c>
      <c r="F24" s="3" t="s">
        <v>26</v>
      </c>
      <c r="G24" s="5" t="s">
        <v>26</v>
      </c>
      <c r="H24" s="66" t="s">
        <v>26</v>
      </c>
      <c r="I24" s="3" t="s">
        <v>26</v>
      </c>
      <c r="J24" s="5" t="s">
        <v>26</v>
      </c>
      <c r="K24" s="66" t="s">
        <v>26</v>
      </c>
      <c r="L24" s="3" t="s">
        <v>26</v>
      </c>
      <c r="M24" s="5" t="s">
        <v>26</v>
      </c>
      <c r="N24" s="66" t="s">
        <v>26</v>
      </c>
      <c r="O24" s="3" t="s">
        <v>26</v>
      </c>
      <c r="P24" s="5" t="s">
        <v>26</v>
      </c>
      <c r="Q24" s="66" t="s">
        <v>26</v>
      </c>
      <c r="R24" s="62" t="s">
        <v>26</v>
      </c>
      <c r="S24" s="62" t="s">
        <v>26</v>
      </c>
      <c r="T24" s="66" t="s">
        <v>26</v>
      </c>
      <c r="U24" s="62" t="s">
        <v>26</v>
      </c>
      <c r="V24" s="57" t="s">
        <v>26</v>
      </c>
    </row>
    <row r="25" spans="1:23" x14ac:dyDescent="0.25">
      <c r="A25" t="s">
        <v>1054</v>
      </c>
      <c r="B25" s="22" t="s">
        <v>236</v>
      </c>
      <c r="C25" s="149" t="s">
        <v>1060</v>
      </c>
      <c r="D25" s="136" t="s">
        <v>162</v>
      </c>
      <c r="E25" s="4" t="s">
        <v>26</v>
      </c>
      <c r="F25" s="3" t="s">
        <v>26</v>
      </c>
      <c r="G25" s="5" t="s">
        <v>26</v>
      </c>
      <c r="H25" s="66" t="s">
        <v>26</v>
      </c>
      <c r="I25" s="3" t="s">
        <v>26</v>
      </c>
      <c r="J25" s="5" t="s">
        <v>26</v>
      </c>
      <c r="K25" s="66" t="s">
        <v>26</v>
      </c>
      <c r="L25" s="3" t="s">
        <v>26</v>
      </c>
      <c r="M25" s="5" t="s">
        <v>26</v>
      </c>
      <c r="N25" s="66" t="s">
        <v>26</v>
      </c>
      <c r="O25" s="3" t="s">
        <v>26</v>
      </c>
      <c r="P25" s="5" t="s">
        <v>26</v>
      </c>
      <c r="Q25" s="66" t="s">
        <v>26</v>
      </c>
      <c r="R25" s="62" t="s">
        <v>26</v>
      </c>
      <c r="S25" s="62" t="s">
        <v>26</v>
      </c>
      <c r="T25" s="66" t="s">
        <v>26</v>
      </c>
      <c r="U25" s="62" t="s">
        <v>26</v>
      </c>
      <c r="V25" s="57" t="s">
        <v>26</v>
      </c>
    </row>
    <row r="26" spans="1:23" x14ac:dyDescent="0.25">
      <c r="A26" t="s">
        <v>1054</v>
      </c>
      <c r="B26" s="22" t="s">
        <v>237</v>
      </c>
      <c r="C26" s="149" t="s">
        <v>1060</v>
      </c>
      <c r="D26" s="136" t="s">
        <v>163</v>
      </c>
      <c r="E26" s="4" t="s">
        <v>26</v>
      </c>
      <c r="F26" s="3" t="s">
        <v>26</v>
      </c>
      <c r="G26" s="5" t="s">
        <v>26</v>
      </c>
      <c r="H26" s="66" t="s">
        <v>26</v>
      </c>
      <c r="I26" s="3" t="s">
        <v>26</v>
      </c>
      <c r="J26" s="5" t="s">
        <v>26</v>
      </c>
      <c r="K26" s="66" t="s">
        <v>26</v>
      </c>
      <c r="L26" s="3" t="s">
        <v>26</v>
      </c>
      <c r="M26" s="5" t="s">
        <v>26</v>
      </c>
      <c r="N26" s="66" t="s">
        <v>26</v>
      </c>
      <c r="O26" s="3" t="s">
        <v>26</v>
      </c>
      <c r="P26" s="5" t="s">
        <v>26</v>
      </c>
      <c r="Q26" s="66" t="s">
        <v>26</v>
      </c>
      <c r="R26" s="62" t="s">
        <v>26</v>
      </c>
      <c r="S26" s="62" t="s">
        <v>26</v>
      </c>
      <c r="T26" s="66" t="s">
        <v>26</v>
      </c>
      <c r="U26" s="62" t="s">
        <v>26</v>
      </c>
      <c r="V26" s="57" t="s">
        <v>26</v>
      </c>
    </row>
    <row r="27" spans="1:23" x14ac:dyDescent="0.25">
      <c r="A27" t="s">
        <v>1054</v>
      </c>
      <c r="B27" s="22" t="s">
        <v>238</v>
      </c>
      <c r="C27" s="149" t="s">
        <v>1060</v>
      </c>
      <c r="D27" s="136" t="s">
        <v>21</v>
      </c>
      <c r="E27" s="4" t="s">
        <v>26</v>
      </c>
      <c r="F27" s="3" t="s">
        <v>26</v>
      </c>
      <c r="G27" s="5" t="s">
        <v>26</v>
      </c>
      <c r="H27" s="66" t="s">
        <v>26</v>
      </c>
      <c r="I27" s="3" t="s">
        <v>26</v>
      </c>
      <c r="J27" s="5" t="s">
        <v>26</v>
      </c>
      <c r="K27" s="66" t="s">
        <v>26</v>
      </c>
      <c r="L27" s="3" t="s">
        <v>26</v>
      </c>
      <c r="M27" s="5" t="s">
        <v>26</v>
      </c>
      <c r="N27" s="66" t="s">
        <v>26</v>
      </c>
      <c r="O27" s="3" t="s">
        <v>26</v>
      </c>
      <c r="P27" s="5" t="s">
        <v>26</v>
      </c>
      <c r="Q27" s="66" t="s">
        <v>26</v>
      </c>
      <c r="R27" s="62" t="s">
        <v>26</v>
      </c>
      <c r="S27" s="62" t="s">
        <v>26</v>
      </c>
      <c r="T27" s="66" t="s">
        <v>26</v>
      </c>
      <c r="U27" s="62" t="s">
        <v>26</v>
      </c>
      <c r="V27" s="57" t="s">
        <v>26</v>
      </c>
    </row>
    <row r="28" spans="1:23" x14ac:dyDescent="0.25">
      <c r="A28" t="s">
        <v>1054</v>
      </c>
      <c r="B28" s="22" t="s">
        <v>239</v>
      </c>
      <c r="C28" s="149" t="s">
        <v>1060</v>
      </c>
      <c r="D28" s="136" t="s">
        <v>22</v>
      </c>
      <c r="E28" s="4" t="s">
        <v>26</v>
      </c>
      <c r="F28" s="3" t="s">
        <v>26</v>
      </c>
      <c r="G28" s="5" t="s">
        <v>26</v>
      </c>
      <c r="H28" s="66" t="s">
        <v>26</v>
      </c>
      <c r="I28" s="3" t="s">
        <v>26</v>
      </c>
      <c r="J28" s="5" t="s">
        <v>26</v>
      </c>
      <c r="K28" s="66" t="s">
        <v>26</v>
      </c>
      <c r="L28" s="3" t="s">
        <v>26</v>
      </c>
      <c r="M28" s="5" t="s">
        <v>26</v>
      </c>
      <c r="N28" s="66" t="s">
        <v>26</v>
      </c>
      <c r="O28" s="3" t="s">
        <v>26</v>
      </c>
      <c r="P28" s="5" t="s">
        <v>26</v>
      </c>
      <c r="Q28" s="66" t="s">
        <v>26</v>
      </c>
      <c r="R28" s="62" t="s">
        <v>26</v>
      </c>
      <c r="S28" s="62" t="s">
        <v>26</v>
      </c>
      <c r="T28" s="66" t="s">
        <v>26</v>
      </c>
      <c r="U28" s="62" t="s">
        <v>26</v>
      </c>
      <c r="V28" s="57" t="s">
        <v>26</v>
      </c>
    </row>
    <row r="29" spans="1:23" x14ac:dyDescent="0.25">
      <c r="A29" t="s">
        <v>1054</v>
      </c>
      <c r="B29" s="22" t="s">
        <v>240</v>
      </c>
      <c r="C29" s="149" t="s">
        <v>1060</v>
      </c>
      <c r="D29" s="136" t="s">
        <v>164</v>
      </c>
      <c r="E29" s="4">
        <v>23</v>
      </c>
      <c r="F29" s="3">
        <v>12</v>
      </c>
      <c r="G29" s="5">
        <v>12</v>
      </c>
      <c r="H29" s="66">
        <f>G29/F29</f>
        <v>1</v>
      </c>
      <c r="I29" s="3">
        <v>1</v>
      </c>
      <c r="J29" s="5">
        <v>1</v>
      </c>
      <c r="K29" s="66">
        <f>J29/I29</f>
        <v>1</v>
      </c>
      <c r="L29" s="3">
        <v>3</v>
      </c>
      <c r="M29" s="5">
        <v>1</v>
      </c>
      <c r="N29" s="66">
        <f>M29/L29</f>
        <v>0.33333333333333331</v>
      </c>
      <c r="O29" s="3">
        <v>7</v>
      </c>
      <c r="P29" s="5">
        <v>7</v>
      </c>
      <c r="Q29" s="66">
        <f>P29/O29</f>
        <v>1</v>
      </c>
      <c r="R29" s="62">
        <f>(G29+J29)/(F29+I29)</f>
        <v>1</v>
      </c>
      <c r="S29" s="62">
        <f>(M29+P29)/(L29+O29)</f>
        <v>0.8</v>
      </c>
      <c r="T29" s="66">
        <f>(G29+M29)/(F29+L29)</f>
        <v>0.8666666666666667</v>
      </c>
      <c r="U29" s="62">
        <f>(J29+P29)/(I29+O29)</f>
        <v>1</v>
      </c>
      <c r="V29" s="57">
        <f>(G29+J29+M29+P29)/E29</f>
        <v>0.91304347826086951</v>
      </c>
      <c r="W29" t="s">
        <v>54</v>
      </c>
    </row>
    <row r="30" spans="1:23" x14ac:dyDescent="0.25">
      <c r="A30" t="s">
        <v>1054</v>
      </c>
      <c r="B30" s="22" t="s">
        <v>241</v>
      </c>
      <c r="C30" s="149" t="s">
        <v>1060</v>
      </c>
      <c r="D30" s="133" t="s">
        <v>825</v>
      </c>
      <c r="E30" s="4" t="s">
        <v>26</v>
      </c>
      <c r="F30" s="3" t="s">
        <v>26</v>
      </c>
      <c r="G30" s="5" t="s">
        <v>26</v>
      </c>
      <c r="H30" s="66" t="s">
        <v>26</v>
      </c>
      <c r="I30" s="3" t="s">
        <v>26</v>
      </c>
      <c r="J30" s="5" t="s">
        <v>26</v>
      </c>
      <c r="K30" s="66" t="s">
        <v>26</v>
      </c>
      <c r="L30" s="3" t="s">
        <v>26</v>
      </c>
      <c r="M30" s="5" t="s">
        <v>26</v>
      </c>
      <c r="N30" s="66" t="s">
        <v>26</v>
      </c>
      <c r="O30" s="3" t="s">
        <v>26</v>
      </c>
      <c r="P30" s="5" t="s">
        <v>26</v>
      </c>
      <c r="Q30" s="66" t="s">
        <v>26</v>
      </c>
      <c r="R30" s="62" t="s">
        <v>26</v>
      </c>
      <c r="S30" s="62" t="s">
        <v>26</v>
      </c>
      <c r="T30" s="66" t="s">
        <v>26</v>
      </c>
      <c r="U30" s="62" t="s">
        <v>26</v>
      </c>
      <c r="V30" s="57" t="s">
        <v>26</v>
      </c>
    </row>
    <row r="31" spans="1:23" x14ac:dyDescent="0.25">
      <c r="A31" t="s">
        <v>1054</v>
      </c>
      <c r="B31" s="22" t="s">
        <v>242</v>
      </c>
      <c r="C31" s="149" t="s">
        <v>1060</v>
      </c>
      <c r="D31" s="136" t="s">
        <v>165</v>
      </c>
      <c r="E31" s="4" t="s">
        <v>26</v>
      </c>
      <c r="F31" s="3" t="s">
        <v>26</v>
      </c>
      <c r="G31" s="5" t="s">
        <v>26</v>
      </c>
      <c r="H31" s="66" t="s">
        <v>26</v>
      </c>
      <c r="I31" s="3" t="s">
        <v>26</v>
      </c>
      <c r="J31" s="5" t="s">
        <v>26</v>
      </c>
      <c r="K31" s="66" t="s">
        <v>26</v>
      </c>
      <c r="L31" s="3" t="s">
        <v>26</v>
      </c>
      <c r="M31" s="5" t="s">
        <v>26</v>
      </c>
      <c r="N31" s="66" t="s">
        <v>26</v>
      </c>
      <c r="O31" s="3" t="s">
        <v>26</v>
      </c>
      <c r="P31" s="5" t="s">
        <v>26</v>
      </c>
      <c r="Q31" s="66" t="s">
        <v>26</v>
      </c>
      <c r="R31" s="62" t="s">
        <v>26</v>
      </c>
      <c r="S31" s="62" t="s">
        <v>26</v>
      </c>
      <c r="T31" s="66" t="s">
        <v>26</v>
      </c>
      <c r="U31" s="62" t="s">
        <v>26</v>
      </c>
      <c r="V31" s="57" t="s">
        <v>26</v>
      </c>
    </row>
    <row r="32" spans="1:23" x14ac:dyDescent="0.25">
      <c r="A32" t="s">
        <v>1054</v>
      </c>
      <c r="B32" s="22" t="s">
        <v>243</v>
      </c>
      <c r="C32" s="149" t="s">
        <v>1060</v>
      </c>
      <c r="D32" s="136" t="s">
        <v>23</v>
      </c>
      <c r="E32" s="4" t="s">
        <v>26</v>
      </c>
      <c r="F32" s="3" t="s">
        <v>26</v>
      </c>
      <c r="G32" s="5" t="s">
        <v>26</v>
      </c>
      <c r="H32" s="66" t="s">
        <v>26</v>
      </c>
      <c r="I32" s="3" t="s">
        <v>26</v>
      </c>
      <c r="J32" s="5" t="s">
        <v>26</v>
      </c>
      <c r="K32" s="66" t="s">
        <v>26</v>
      </c>
      <c r="L32" s="3" t="s">
        <v>26</v>
      </c>
      <c r="M32" s="5" t="s">
        <v>26</v>
      </c>
      <c r="N32" s="66" t="s">
        <v>26</v>
      </c>
      <c r="O32" s="3" t="s">
        <v>26</v>
      </c>
      <c r="P32" s="5" t="s">
        <v>26</v>
      </c>
      <c r="Q32" s="66" t="s">
        <v>26</v>
      </c>
      <c r="R32" s="62" t="s">
        <v>26</v>
      </c>
      <c r="S32" s="62" t="s">
        <v>26</v>
      </c>
      <c r="T32" s="66" t="s">
        <v>26</v>
      </c>
      <c r="U32" s="62" t="s">
        <v>26</v>
      </c>
      <c r="V32" s="57" t="s">
        <v>26</v>
      </c>
    </row>
    <row r="33" spans="1:23" x14ac:dyDescent="0.25">
      <c r="A33" t="s">
        <v>1054</v>
      </c>
      <c r="B33" s="22" t="s">
        <v>244</v>
      </c>
      <c r="C33" s="149" t="s">
        <v>1060</v>
      </c>
      <c r="D33" s="136" t="s">
        <v>25</v>
      </c>
      <c r="E33" s="4" t="s">
        <v>26</v>
      </c>
      <c r="F33" s="3" t="s">
        <v>26</v>
      </c>
      <c r="G33" s="5" t="s">
        <v>26</v>
      </c>
      <c r="H33" s="66" t="s">
        <v>26</v>
      </c>
      <c r="I33" s="3" t="s">
        <v>26</v>
      </c>
      <c r="J33" s="5" t="s">
        <v>26</v>
      </c>
      <c r="K33" s="66" t="s">
        <v>26</v>
      </c>
      <c r="L33" s="3" t="s">
        <v>26</v>
      </c>
      <c r="M33" s="5" t="s">
        <v>26</v>
      </c>
      <c r="N33" s="66" t="s">
        <v>26</v>
      </c>
      <c r="O33" s="3" t="s">
        <v>26</v>
      </c>
      <c r="P33" s="5" t="s">
        <v>26</v>
      </c>
      <c r="Q33" s="66" t="s">
        <v>26</v>
      </c>
      <c r="R33" s="62" t="s">
        <v>26</v>
      </c>
      <c r="S33" s="62" t="s">
        <v>26</v>
      </c>
      <c r="T33" s="66" t="s">
        <v>26</v>
      </c>
      <c r="U33" s="62" t="s">
        <v>26</v>
      </c>
      <c r="V33" s="57" t="s">
        <v>26</v>
      </c>
    </row>
    <row r="34" spans="1:23" x14ac:dyDescent="0.25">
      <c r="A34" t="s">
        <v>1054</v>
      </c>
      <c r="B34" s="22" t="s">
        <v>245</v>
      </c>
      <c r="C34" s="149" t="s">
        <v>1061</v>
      </c>
      <c r="D34" s="29" t="s">
        <v>167</v>
      </c>
      <c r="E34" s="4">
        <v>176</v>
      </c>
      <c r="F34" s="3">
        <v>55</v>
      </c>
      <c r="G34" s="5">
        <v>35</v>
      </c>
      <c r="H34" s="66">
        <f>G34/F34</f>
        <v>0.63636363636363635</v>
      </c>
      <c r="I34" s="3">
        <v>29</v>
      </c>
      <c r="J34" s="5">
        <v>25</v>
      </c>
      <c r="K34" s="66">
        <f t="shared" ref="K34:K39" si="0">J34/I34</f>
        <v>0.86206896551724133</v>
      </c>
      <c r="L34" s="3">
        <v>55</v>
      </c>
      <c r="M34" s="5">
        <v>23</v>
      </c>
      <c r="N34" s="66">
        <f>M34/L34</f>
        <v>0.41818181818181815</v>
      </c>
      <c r="O34" s="3">
        <v>37</v>
      </c>
      <c r="P34" s="5">
        <v>25</v>
      </c>
      <c r="Q34" s="66">
        <f>P34/O34</f>
        <v>0.67567567567567566</v>
      </c>
      <c r="R34" s="62">
        <f>(G34+J34)/(F34+I34)</f>
        <v>0.7142857142857143</v>
      </c>
      <c r="S34" s="62">
        <f>(M34+P34)/(L34+O34)</f>
        <v>0.52173913043478259</v>
      </c>
      <c r="T34" s="66">
        <f>(G34+M34)/(F34+L34)</f>
        <v>0.52727272727272723</v>
      </c>
      <c r="U34" s="62">
        <f>(J34+P34)/(I34+O34)</f>
        <v>0.75757575757575757</v>
      </c>
      <c r="V34" s="57">
        <f>(G34+J34+M34+P34)/E34</f>
        <v>0.61363636363636365</v>
      </c>
      <c r="W34" t="s">
        <v>824</v>
      </c>
    </row>
    <row r="35" spans="1:23" x14ac:dyDescent="0.25">
      <c r="A35" t="s">
        <v>1054</v>
      </c>
      <c r="B35" s="22" t="s">
        <v>246</v>
      </c>
      <c r="C35" s="149" t="s">
        <v>1061</v>
      </c>
      <c r="D35" s="29" t="s">
        <v>166</v>
      </c>
      <c r="E35" s="4">
        <v>9</v>
      </c>
      <c r="F35" s="3">
        <v>5</v>
      </c>
      <c r="G35" s="5">
        <v>5</v>
      </c>
      <c r="H35" s="66">
        <f>G35/F35</f>
        <v>1</v>
      </c>
      <c r="I35" s="3">
        <v>2</v>
      </c>
      <c r="J35" s="5">
        <v>2</v>
      </c>
      <c r="K35" s="66">
        <f t="shared" si="0"/>
        <v>1</v>
      </c>
      <c r="L35" s="3">
        <v>1</v>
      </c>
      <c r="M35" s="5">
        <v>1</v>
      </c>
      <c r="N35" s="66">
        <f>M35/L35</f>
        <v>1</v>
      </c>
      <c r="O35" s="3">
        <v>1</v>
      </c>
      <c r="P35" s="5">
        <v>1</v>
      </c>
      <c r="Q35" s="66">
        <f>P35/O35</f>
        <v>1</v>
      </c>
      <c r="R35" s="62">
        <f>(G35+J35)/(F35+I35)</f>
        <v>1</v>
      </c>
      <c r="S35" s="62">
        <f>(M35+P35)/(L35+O35)</f>
        <v>1</v>
      </c>
      <c r="T35" s="66">
        <f>(G35+M35)/(F35+L35)</f>
        <v>1</v>
      </c>
      <c r="U35" s="62">
        <f>(J35+P35)/(I35+O35)</f>
        <v>1</v>
      </c>
      <c r="V35" s="57">
        <f>(G35+J35+M35+P35)/E35</f>
        <v>1</v>
      </c>
      <c r="W35" t="s">
        <v>55</v>
      </c>
    </row>
    <row r="36" spans="1:23" x14ac:dyDescent="0.25">
      <c r="A36" t="s">
        <v>1054</v>
      </c>
      <c r="B36" s="22" t="s">
        <v>247</v>
      </c>
      <c r="C36" s="149" t="s">
        <v>1061</v>
      </c>
      <c r="D36" s="29" t="s">
        <v>168</v>
      </c>
      <c r="E36" s="4">
        <f>F36+I36+L36+O36</f>
        <v>779</v>
      </c>
      <c r="F36" s="3">
        <v>143</v>
      </c>
      <c r="G36" s="5">
        <v>68</v>
      </c>
      <c r="H36" s="66">
        <f>G36/F36</f>
        <v>0.47552447552447552</v>
      </c>
      <c r="I36" s="3">
        <v>80</v>
      </c>
      <c r="J36" s="5">
        <v>32</v>
      </c>
      <c r="K36" s="66">
        <f t="shared" si="0"/>
        <v>0.4</v>
      </c>
      <c r="L36" s="3">
        <v>203</v>
      </c>
      <c r="M36" s="5">
        <v>51</v>
      </c>
      <c r="N36" s="66">
        <f>M36/L36</f>
        <v>0.25123152709359609</v>
      </c>
      <c r="O36" s="3">
        <v>353</v>
      </c>
      <c r="P36" s="5">
        <v>251</v>
      </c>
      <c r="Q36" s="66">
        <f>P36/O36</f>
        <v>0.71104815864022664</v>
      </c>
      <c r="R36" s="62">
        <f>(G36+J36)/(F36+I36)</f>
        <v>0.44843049327354262</v>
      </c>
      <c r="S36" s="62">
        <f>(M36+P36)/(L36+O36)</f>
        <v>0.54316546762589923</v>
      </c>
      <c r="T36" s="66">
        <f>(G36+M36)/(F36+L36)</f>
        <v>0.34393063583815031</v>
      </c>
      <c r="U36" s="62">
        <f>(J36+P36)/(I36+O36)</f>
        <v>0.6535796766743649</v>
      </c>
      <c r="V36" s="57">
        <f>(G36+J36+M36+P36)/E36</f>
        <v>0.5160462130937099</v>
      </c>
    </row>
    <row r="37" spans="1:23" x14ac:dyDescent="0.25">
      <c r="A37" t="s">
        <v>1054</v>
      </c>
      <c r="B37" s="22" t="s">
        <v>248</v>
      </c>
      <c r="C37" s="149" t="s">
        <v>1066</v>
      </c>
      <c r="D37" s="133" t="s">
        <v>24</v>
      </c>
      <c r="E37" s="4">
        <v>7</v>
      </c>
      <c r="F37" s="3">
        <v>3</v>
      </c>
      <c r="G37" s="5">
        <v>2</v>
      </c>
      <c r="H37" s="66">
        <f>G37/F37</f>
        <v>0.66666666666666663</v>
      </c>
      <c r="I37" s="3">
        <v>1</v>
      </c>
      <c r="J37" s="5">
        <v>1</v>
      </c>
      <c r="K37" s="66">
        <f t="shared" si="0"/>
        <v>1</v>
      </c>
      <c r="L37" s="3">
        <v>2</v>
      </c>
      <c r="M37" s="5">
        <v>1</v>
      </c>
      <c r="N37" s="66">
        <f>M37/L37</f>
        <v>0.5</v>
      </c>
      <c r="O37" s="3">
        <v>1</v>
      </c>
      <c r="P37" s="5">
        <v>1</v>
      </c>
      <c r="Q37" s="66">
        <f>P37/O37</f>
        <v>1</v>
      </c>
      <c r="R37" s="62">
        <f>(G37+J37)/(F37+I37)</f>
        <v>0.75</v>
      </c>
      <c r="S37" s="62">
        <f>(M37+P37)/(L37+O37)</f>
        <v>0.66666666666666663</v>
      </c>
      <c r="T37" s="66">
        <f>(G37+M37)/(F37+L37)</f>
        <v>0.6</v>
      </c>
      <c r="U37" s="62">
        <f>(J37+P37)/(I37+O37)</f>
        <v>1</v>
      </c>
      <c r="V37" s="57">
        <f>(G37+J37+M37+P37)/E37</f>
        <v>0.7142857142857143</v>
      </c>
    </row>
    <row r="38" spans="1:23" x14ac:dyDescent="0.25">
      <c r="A38" t="s">
        <v>1054</v>
      </c>
      <c r="B38" s="22" t="s">
        <v>249</v>
      </c>
      <c r="C38" s="149" t="s">
        <v>1066</v>
      </c>
      <c r="D38" s="136" t="s">
        <v>169</v>
      </c>
      <c r="E38" s="4">
        <v>16</v>
      </c>
      <c r="F38" s="3">
        <v>7</v>
      </c>
      <c r="G38" s="5">
        <v>7</v>
      </c>
      <c r="H38" s="66">
        <f>G38/F38</f>
        <v>1</v>
      </c>
      <c r="I38" s="3">
        <v>2</v>
      </c>
      <c r="J38" s="5">
        <v>2</v>
      </c>
      <c r="K38" s="66">
        <f t="shared" si="0"/>
        <v>1</v>
      </c>
      <c r="L38" s="3">
        <v>2</v>
      </c>
      <c r="M38" s="5">
        <v>1</v>
      </c>
      <c r="N38" s="66">
        <f>M38/L38</f>
        <v>0.5</v>
      </c>
      <c r="O38" s="3">
        <v>5</v>
      </c>
      <c r="P38" s="5">
        <v>5</v>
      </c>
      <c r="Q38" s="66">
        <f>P38/O38</f>
        <v>1</v>
      </c>
      <c r="R38" s="62">
        <f>(G38+J38)/(F38+I38)</f>
        <v>1</v>
      </c>
      <c r="S38" s="62">
        <f>(M38+P38)/(L38+O38)</f>
        <v>0.8571428571428571</v>
      </c>
      <c r="T38" s="66">
        <f>(G38+M38)/(F38+L38)</f>
        <v>0.88888888888888884</v>
      </c>
      <c r="U38" s="62">
        <f>(J38+P38)/(I38+O38)</f>
        <v>1</v>
      </c>
      <c r="V38" s="57">
        <f>(G38+J38+M38+P38)/E38</f>
        <v>0.9375</v>
      </c>
      <c r="W38" t="s">
        <v>62</v>
      </c>
    </row>
    <row r="39" spans="1:23" ht="15.75" thickBot="1" x14ac:dyDescent="0.3">
      <c r="A39" s="148" t="s">
        <v>1054</v>
      </c>
      <c r="B39" s="24" t="s">
        <v>250</v>
      </c>
      <c r="C39" s="151" t="s">
        <v>1066</v>
      </c>
      <c r="D39" s="137" t="s">
        <v>1065</v>
      </c>
      <c r="E39" s="26">
        <v>2</v>
      </c>
      <c r="F39" s="28" t="s">
        <v>26</v>
      </c>
      <c r="G39" s="24" t="s">
        <v>26</v>
      </c>
      <c r="H39" s="67" t="s">
        <v>26</v>
      </c>
      <c r="I39" s="28">
        <v>2</v>
      </c>
      <c r="J39" s="24">
        <v>2</v>
      </c>
      <c r="K39" s="67">
        <f t="shared" si="0"/>
        <v>1</v>
      </c>
      <c r="L39" s="28" t="s">
        <v>26</v>
      </c>
      <c r="M39" s="24" t="s">
        <v>26</v>
      </c>
      <c r="N39" s="67" t="s">
        <v>26</v>
      </c>
      <c r="O39" s="28" t="s">
        <v>26</v>
      </c>
      <c r="P39" s="24" t="s">
        <v>26</v>
      </c>
      <c r="Q39" s="67" t="s">
        <v>26</v>
      </c>
      <c r="R39" s="63">
        <f>K39</f>
        <v>1</v>
      </c>
      <c r="S39" s="63" t="s">
        <v>26</v>
      </c>
      <c r="T39" s="63" t="s">
        <v>26</v>
      </c>
      <c r="U39" s="63" t="s">
        <v>26</v>
      </c>
      <c r="V39" s="58">
        <f>K39</f>
        <v>1</v>
      </c>
      <c r="W39" t="s">
        <v>57</v>
      </c>
    </row>
  </sheetData>
  <autoFilter ref="B2:W39">
    <sortState ref="B3:W39">
      <sortCondition ref="B2:B39"/>
    </sortState>
  </autoFilter>
  <mergeCells count="4">
    <mergeCell ref="F1:H1"/>
    <mergeCell ref="I1:K1"/>
    <mergeCell ref="L1:N1"/>
    <mergeCell ref="O1:Q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1"/>
  <sheetViews>
    <sheetView topLeftCell="A85" workbookViewId="0">
      <selection activeCell="A2" sqref="A2"/>
    </sheetView>
  </sheetViews>
  <sheetFormatPr baseColWidth="10" defaultRowHeight="15" x14ac:dyDescent="0.25"/>
  <cols>
    <col min="2" max="2" width="5.7109375" customWidth="1"/>
    <col min="4" max="4" width="56.85546875" customWidth="1"/>
    <col min="6" max="7" width="11.5703125" customWidth="1"/>
    <col min="8" max="8" width="11.5703125" style="64" customWidth="1"/>
    <col min="9" max="10" width="11.5703125" customWidth="1"/>
    <col min="11" max="11" width="11.5703125" style="64" customWidth="1"/>
    <col min="12" max="13" width="11.5703125" customWidth="1"/>
    <col min="14" max="14" width="11.5703125" style="64" customWidth="1"/>
    <col min="15" max="16" width="11.5703125" customWidth="1"/>
    <col min="17" max="21" width="11.5703125" style="64" customWidth="1"/>
    <col min="22" max="22" width="13.42578125" style="64" bestFit="1" customWidth="1"/>
  </cols>
  <sheetData>
    <row r="1" spans="1:23" ht="14.45" x14ac:dyDescent="0.3">
      <c r="B1" s="6"/>
      <c r="C1" s="149"/>
      <c r="D1" s="7"/>
      <c r="E1" s="16"/>
      <c r="F1" s="178" t="s">
        <v>0</v>
      </c>
      <c r="G1" s="178"/>
      <c r="H1" s="179"/>
      <c r="I1" s="177" t="s">
        <v>1</v>
      </c>
      <c r="J1" s="178"/>
      <c r="K1" s="179"/>
      <c r="L1" s="177" t="s">
        <v>15</v>
      </c>
      <c r="M1" s="178"/>
      <c r="N1" s="179"/>
      <c r="O1" s="177" t="s">
        <v>16</v>
      </c>
      <c r="P1" s="178"/>
      <c r="Q1" s="179"/>
      <c r="R1" s="69" t="s">
        <v>2</v>
      </c>
      <c r="S1" s="69" t="s">
        <v>17</v>
      </c>
      <c r="T1" s="70" t="s">
        <v>815</v>
      </c>
      <c r="U1" s="70" t="s">
        <v>814</v>
      </c>
      <c r="V1" s="71" t="s">
        <v>18</v>
      </c>
    </row>
    <row r="2" spans="1:23" x14ac:dyDescent="0.25">
      <c r="A2" s="146" t="s">
        <v>1053</v>
      </c>
      <c r="B2" s="17" t="s">
        <v>8</v>
      </c>
      <c r="C2" s="150" t="s">
        <v>9</v>
      </c>
      <c r="D2" s="18" t="s">
        <v>3</v>
      </c>
      <c r="E2" s="19" t="s">
        <v>4</v>
      </c>
      <c r="F2" s="20" t="s">
        <v>5</v>
      </c>
      <c r="G2" s="20" t="s">
        <v>6</v>
      </c>
      <c r="H2" s="65" t="s">
        <v>7</v>
      </c>
      <c r="I2" s="21" t="s">
        <v>5</v>
      </c>
      <c r="J2" s="20" t="s">
        <v>6</v>
      </c>
      <c r="K2" s="65" t="s">
        <v>7</v>
      </c>
      <c r="L2" s="21" t="s">
        <v>5</v>
      </c>
      <c r="M2" s="20" t="s">
        <v>6</v>
      </c>
      <c r="N2" s="65" t="s">
        <v>7</v>
      </c>
      <c r="O2" s="21" t="s">
        <v>5</v>
      </c>
      <c r="P2" s="20" t="s">
        <v>6</v>
      </c>
      <c r="Q2" s="65" t="s">
        <v>7</v>
      </c>
      <c r="R2" s="61" t="s">
        <v>7</v>
      </c>
      <c r="S2" s="61" t="s">
        <v>7</v>
      </c>
      <c r="T2" s="72"/>
      <c r="U2" s="72"/>
      <c r="V2" s="73" t="s">
        <v>7</v>
      </c>
      <c r="W2" s="32" t="s">
        <v>56</v>
      </c>
    </row>
    <row r="3" spans="1:23" x14ac:dyDescent="0.25">
      <c r="A3" t="s">
        <v>1055</v>
      </c>
      <c r="B3" s="8" t="s">
        <v>695</v>
      </c>
      <c r="C3" s="153" t="s">
        <v>43</v>
      </c>
      <c r="D3" s="10" t="s">
        <v>71</v>
      </c>
      <c r="E3" s="4">
        <v>17</v>
      </c>
      <c r="F3" s="5">
        <v>3</v>
      </c>
      <c r="G3" s="5">
        <v>3</v>
      </c>
      <c r="H3" s="66">
        <f>G3/F3</f>
        <v>1</v>
      </c>
      <c r="I3" s="3">
        <v>6</v>
      </c>
      <c r="J3" s="5">
        <v>2</v>
      </c>
      <c r="K3" s="66">
        <f>J3/I3</f>
        <v>0.33333333333333331</v>
      </c>
      <c r="L3" s="3">
        <v>8</v>
      </c>
      <c r="M3" s="5">
        <v>4</v>
      </c>
      <c r="N3" s="66">
        <f>M3/L3</f>
        <v>0.5</v>
      </c>
      <c r="O3" s="3" t="s">
        <v>26</v>
      </c>
      <c r="P3" s="5" t="s">
        <v>26</v>
      </c>
      <c r="Q3" s="66" t="s">
        <v>26</v>
      </c>
      <c r="R3" s="62">
        <f>(G3+J3)/(F3+I3)</f>
        <v>0.55555555555555558</v>
      </c>
      <c r="S3" s="62">
        <v>0.5</v>
      </c>
      <c r="T3" s="98">
        <f>(G3+M3)/(F3+L3)</f>
        <v>0.63636363636363635</v>
      </c>
      <c r="U3" s="98">
        <f>K3</f>
        <v>0.33333333333333331</v>
      </c>
      <c r="V3" s="99">
        <f>(G3+J3+M3)/E3</f>
        <v>0.52941176470588236</v>
      </c>
      <c r="W3" t="s">
        <v>63</v>
      </c>
    </row>
    <row r="4" spans="1:23" x14ac:dyDescent="0.25">
      <c r="A4" t="s">
        <v>1055</v>
      </c>
      <c r="B4" s="8" t="s">
        <v>696</v>
      </c>
      <c r="C4" s="153" t="s">
        <v>43</v>
      </c>
      <c r="D4" s="10" t="s">
        <v>97</v>
      </c>
      <c r="E4" s="4">
        <v>4</v>
      </c>
      <c r="F4" s="5">
        <v>2</v>
      </c>
      <c r="G4" s="5">
        <v>0</v>
      </c>
      <c r="H4" s="66">
        <f>G4/F4</f>
        <v>0</v>
      </c>
      <c r="I4" s="3">
        <v>1</v>
      </c>
      <c r="J4" s="5">
        <v>0</v>
      </c>
      <c r="K4" s="66">
        <f>J4/I4</f>
        <v>0</v>
      </c>
      <c r="L4" s="3">
        <v>1</v>
      </c>
      <c r="M4" s="5">
        <v>1</v>
      </c>
      <c r="N4" s="66">
        <f>M4/L4</f>
        <v>1</v>
      </c>
      <c r="O4" s="3" t="s">
        <v>26</v>
      </c>
      <c r="P4" s="5" t="s">
        <v>26</v>
      </c>
      <c r="Q4" s="66">
        <f>N4</f>
        <v>1</v>
      </c>
      <c r="R4" s="62">
        <f>(G4+J4)/(F4+I4)</f>
        <v>0</v>
      </c>
      <c r="S4" s="62">
        <v>1</v>
      </c>
      <c r="T4" s="98">
        <f>(G4+M4)/(F4+L4)</f>
        <v>0.33333333333333331</v>
      </c>
      <c r="U4" s="98">
        <f>K4</f>
        <v>0</v>
      </c>
      <c r="V4" s="99">
        <f>(G4+J4+M4)/E4</f>
        <v>0.25</v>
      </c>
    </row>
    <row r="5" spans="1:23" x14ac:dyDescent="0.25">
      <c r="A5" t="s">
        <v>1055</v>
      </c>
      <c r="B5" s="8" t="s">
        <v>697</v>
      </c>
      <c r="C5" s="153" t="s">
        <v>43</v>
      </c>
      <c r="D5" s="10" t="s">
        <v>96</v>
      </c>
      <c r="E5" s="4" t="s">
        <v>26</v>
      </c>
      <c r="F5" s="5" t="s">
        <v>26</v>
      </c>
      <c r="G5" s="5" t="s">
        <v>26</v>
      </c>
      <c r="H5" s="66" t="s">
        <v>26</v>
      </c>
      <c r="I5" s="3" t="s">
        <v>26</v>
      </c>
      <c r="J5" s="5" t="s">
        <v>26</v>
      </c>
      <c r="K5" s="66" t="s">
        <v>26</v>
      </c>
      <c r="L5" s="3" t="s">
        <v>26</v>
      </c>
      <c r="M5" s="5" t="s">
        <v>26</v>
      </c>
      <c r="N5" s="66" t="s">
        <v>26</v>
      </c>
      <c r="O5" s="3" t="s">
        <v>26</v>
      </c>
      <c r="P5" s="5" t="s">
        <v>26</v>
      </c>
      <c r="Q5" s="66" t="s">
        <v>26</v>
      </c>
      <c r="R5" s="62" t="s">
        <v>26</v>
      </c>
      <c r="S5" s="62" t="s">
        <v>26</v>
      </c>
      <c r="T5" s="98" t="s">
        <v>26</v>
      </c>
      <c r="U5" s="98" t="s">
        <v>26</v>
      </c>
      <c r="V5" s="99" t="s">
        <v>26</v>
      </c>
    </row>
    <row r="6" spans="1:23" x14ac:dyDescent="0.25">
      <c r="A6" t="s">
        <v>1055</v>
      </c>
      <c r="B6" s="8" t="s">
        <v>829</v>
      </c>
      <c r="C6" s="153" t="s">
        <v>43</v>
      </c>
      <c r="D6" s="10" t="s">
        <v>72</v>
      </c>
      <c r="E6" s="4" t="s">
        <v>26</v>
      </c>
      <c r="F6" s="5" t="s">
        <v>26</v>
      </c>
      <c r="G6" s="5" t="s">
        <v>26</v>
      </c>
      <c r="H6" s="66" t="s">
        <v>26</v>
      </c>
      <c r="I6" s="3" t="s">
        <v>26</v>
      </c>
      <c r="J6" s="5" t="s">
        <v>26</v>
      </c>
      <c r="K6" s="66" t="s">
        <v>26</v>
      </c>
      <c r="L6" s="3" t="s">
        <v>26</v>
      </c>
      <c r="M6" s="5" t="s">
        <v>26</v>
      </c>
      <c r="N6" s="66" t="s">
        <v>26</v>
      </c>
      <c r="O6" s="3" t="s">
        <v>26</v>
      </c>
      <c r="P6" s="5" t="s">
        <v>26</v>
      </c>
      <c r="Q6" s="66" t="s">
        <v>26</v>
      </c>
      <c r="R6" s="62" t="s">
        <v>26</v>
      </c>
      <c r="S6" s="62" t="s">
        <v>26</v>
      </c>
      <c r="T6" s="98" t="s">
        <v>26</v>
      </c>
      <c r="U6" s="98" t="s">
        <v>26</v>
      </c>
      <c r="V6" s="99" t="s">
        <v>26</v>
      </c>
    </row>
    <row r="7" spans="1:23" x14ac:dyDescent="0.25">
      <c r="A7" t="s">
        <v>1055</v>
      </c>
      <c r="B7" s="8" t="s">
        <v>699</v>
      </c>
      <c r="C7" s="153" t="s">
        <v>43</v>
      </c>
      <c r="D7" s="10" t="s">
        <v>95</v>
      </c>
      <c r="E7" s="4" t="s">
        <v>26</v>
      </c>
      <c r="F7" s="5" t="s">
        <v>26</v>
      </c>
      <c r="G7" s="5" t="s">
        <v>26</v>
      </c>
      <c r="H7" s="66" t="s">
        <v>26</v>
      </c>
      <c r="I7" s="3" t="s">
        <v>26</v>
      </c>
      <c r="J7" s="5" t="s">
        <v>26</v>
      </c>
      <c r="K7" s="66" t="s">
        <v>26</v>
      </c>
      <c r="L7" s="3" t="s">
        <v>26</v>
      </c>
      <c r="M7" s="5" t="s">
        <v>26</v>
      </c>
      <c r="N7" s="66" t="s">
        <v>26</v>
      </c>
      <c r="O7" s="3" t="s">
        <v>26</v>
      </c>
      <c r="P7" s="5" t="s">
        <v>26</v>
      </c>
      <c r="Q7" s="66" t="s">
        <v>26</v>
      </c>
      <c r="R7" s="62" t="s">
        <v>26</v>
      </c>
      <c r="S7" s="62" t="s">
        <v>26</v>
      </c>
      <c r="T7" s="98" t="s">
        <v>26</v>
      </c>
      <c r="U7" s="98" t="s">
        <v>26</v>
      </c>
      <c r="V7" s="99" t="s">
        <v>26</v>
      </c>
    </row>
    <row r="8" spans="1:23" x14ac:dyDescent="0.25">
      <c r="A8" t="s">
        <v>1055</v>
      </c>
      <c r="B8" s="8" t="s">
        <v>698</v>
      </c>
      <c r="C8" s="153" t="s">
        <v>43</v>
      </c>
      <c r="D8" s="10" t="s">
        <v>99</v>
      </c>
      <c r="E8" s="4">
        <v>2</v>
      </c>
      <c r="F8" s="5" t="s">
        <v>26</v>
      </c>
      <c r="G8" s="5" t="s">
        <v>26</v>
      </c>
      <c r="H8" s="66" t="s">
        <v>26</v>
      </c>
      <c r="I8" s="3" t="s">
        <v>26</v>
      </c>
      <c r="J8" s="5" t="s">
        <v>26</v>
      </c>
      <c r="K8" s="66" t="s">
        <v>26</v>
      </c>
      <c r="L8" s="3" t="s">
        <v>26</v>
      </c>
      <c r="M8" s="5" t="s">
        <v>26</v>
      </c>
      <c r="N8" s="66" t="s">
        <v>26</v>
      </c>
      <c r="O8" s="3">
        <v>2</v>
      </c>
      <c r="P8" s="5">
        <v>2</v>
      </c>
      <c r="Q8" s="66">
        <f>P8/O8</f>
        <v>1</v>
      </c>
      <c r="R8" s="62" t="s">
        <v>26</v>
      </c>
      <c r="S8" s="62">
        <f>Q8</f>
        <v>1</v>
      </c>
      <c r="T8" s="98" t="s">
        <v>26</v>
      </c>
      <c r="U8" s="98">
        <v>1</v>
      </c>
      <c r="V8" s="99">
        <f>(P8)/E8</f>
        <v>1</v>
      </c>
    </row>
    <row r="9" spans="1:23" x14ac:dyDescent="0.25">
      <c r="A9" t="s">
        <v>1055</v>
      </c>
      <c r="B9" s="8" t="s">
        <v>701</v>
      </c>
      <c r="C9" s="153" t="s">
        <v>43</v>
      </c>
      <c r="D9" s="10" t="s">
        <v>100</v>
      </c>
      <c r="E9" s="4">
        <v>26</v>
      </c>
      <c r="F9" s="5">
        <v>5</v>
      </c>
      <c r="G9" s="31">
        <v>2</v>
      </c>
      <c r="H9" s="66">
        <f>G9/F9</f>
        <v>0.4</v>
      </c>
      <c r="I9" s="3">
        <v>3</v>
      </c>
      <c r="J9" s="31">
        <v>0</v>
      </c>
      <c r="K9" s="66">
        <f>J9/I9</f>
        <v>0</v>
      </c>
      <c r="L9" s="3">
        <v>3</v>
      </c>
      <c r="M9" s="31">
        <v>0</v>
      </c>
      <c r="N9" s="66">
        <f>M9/L9</f>
        <v>0</v>
      </c>
      <c r="O9" s="3">
        <v>15</v>
      </c>
      <c r="P9" s="31">
        <v>15</v>
      </c>
      <c r="Q9" s="66">
        <f>P9/O9</f>
        <v>1</v>
      </c>
      <c r="R9" s="62">
        <f>(G9+J9)/(F9+I9)</f>
        <v>0.25</v>
      </c>
      <c r="S9" s="62">
        <f>(M9+P9)/(L9+O9)</f>
        <v>0.83333333333333337</v>
      </c>
      <c r="T9" s="98">
        <f>(G9+M9)/(F9+L9)</f>
        <v>0.25</v>
      </c>
      <c r="U9" s="98">
        <f>(J9+P9)/(I9+O9)</f>
        <v>0.83333333333333337</v>
      </c>
      <c r="V9" s="99">
        <f>(G9+J9+M9+P9)/E9</f>
        <v>0.65384615384615385</v>
      </c>
      <c r="W9" t="s">
        <v>826</v>
      </c>
    </row>
    <row r="10" spans="1:23" x14ac:dyDescent="0.25">
      <c r="A10" t="s">
        <v>1055</v>
      </c>
      <c r="B10" s="8" t="s">
        <v>700</v>
      </c>
      <c r="C10" s="153" t="s">
        <v>43</v>
      </c>
      <c r="D10" s="10" t="s">
        <v>101</v>
      </c>
      <c r="E10" s="4" t="s">
        <v>26</v>
      </c>
      <c r="F10" s="5" t="s">
        <v>26</v>
      </c>
      <c r="G10" s="5" t="s">
        <v>26</v>
      </c>
      <c r="H10" s="66" t="s">
        <v>26</v>
      </c>
      <c r="I10" s="3" t="s">
        <v>26</v>
      </c>
      <c r="J10" s="5" t="s">
        <v>26</v>
      </c>
      <c r="K10" s="66" t="s">
        <v>26</v>
      </c>
      <c r="L10" s="3" t="s">
        <v>26</v>
      </c>
      <c r="M10" s="5" t="s">
        <v>26</v>
      </c>
      <c r="N10" s="66" t="s">
        <v>26</v>
      </c>
      <c r="O10" s="3" t="s">
        <v>26</v>
      </c>
      <c r="P10" s="5" t="s">
        <v>26</v>
      </c>
      <c r="Q10" s="66" t="s">
        <v>26</v>
      </c>
      <c r="R10" s="62" t="s">
        <v>26</v>
      </c>
      <c r="S10" s="62" t="s">
        <v>26</v>
      </c>
      <c r="T10" s="98" t="s">
        <v>26</v>
      </c>
      <c r="U10" s="98" t="s">
        <v>26</v>
      </c>
      <c r="V10" s="99" t="s">
        <v>26</v>
      </c>
    </row>
    <row r="11" spans="1:23" x14ac:dyDescent="0.25">
      <c r="A11" t="s">
        <v>1055</v>
      </c>
      <c r="B11" s="8" t="s">
        <v>702</v>
      </c>
      <c r="C11" s="153" t="s">
        <v>43</v>
      </c>
      <c r="D11" s="10" t="s">
        <v>27</v>
      </c>
      <c r="E11" s="4" t="s">
        <v>26</v>
      </c>
      <c r="F11" s="5" t="s">
        <v>26</v>
      </c>
      <c r="G11" s="5" t="s">
        <v>26</v>
      </c>
      <c r="H11" s="66" t="s">
        <v>26</v>
      </c>
      <c r="I11" s="3" t="s">
        <v>26</v>
      </c>
      <c r="J11" s="5" t="s">
        <v>26</v>
      </c>
      <c r="K11" s="66" t="s">
        <v>26</v>
      </c>
      <c r="L11" s="3" t="s">
        <v>26</v>
      </c>
      <c r="M11" s="5" t="s">
        <v>26</v>
      </c>
      <c r="N11" s="66" t="s">
        <v>26</v>
      </c>
      <c r="O11" s="3" t="s">
        <v>26</v>
      </c>
      <c r="P11" s="5" t="s">
        <v>26</v>
      </c>
      <c r="Q11" s="66" t="s">
        <v>26</v>
      </c>
      <c r="R11" s="62" t="s">
        <v>26</v>
      </c>
      <c r="S11" s="62" t="s">
        <v>26</v>
      </c>
      <c r="T11" s="98" t="s">
        <v>26</v>
      </c>
      <c r="U11" s="98" t="s">
        <v>26</v>
      </c>
      <c r="V11" s="99" t="s">
        <v>26</v>
      </c>
    </row>
    <row r="12" spans="1:23" x14ac:dyDescent="0.25">
      <c r="A12" t="s">
        <v>1055</v>
      </c>
      <c r="B12" s="8" t="s">
        <v>251</v>
      </c>
      <c r="C12" s="153" t="s">
        <v>43</v>
      </c>
      <c r="D12" s="10" t="s">
        <v>98</v>
      </c>
      <c r="E12" s="4" t="s">
        <v>26</v>
      </c>
      <c r="F12" s="5" t="s">
        <v>26</v>
      </c>
      <c r="G12" s="5" t="s">
        <v>26</v>
      </c>
      <c r="H12" s="66" t="s">
        <v>26</v>
      </c>
      <c r="I12" s="3" t="s">
        <v>26</v>
      </c>
      <c r="J12" s="5" t="s">
        <v>26</v>
      </c>
      <c r="K12" s="66" t="s">
        <v>26</v>
      </c>
      <c r="L12" s="3" t="s">
        <v>26</v>
      </c>
      <c r="M12" s="5" t="s">
        <v>26</v>
      </c>
      <c r="N12" s="66" t="s">
        <v>26</v>
      </c>
      <c r="O12" s="3" t="s">
        <v>26</v>
      </c>
      <c r="P12" s="5" t="s">
        <v>26</v>
      </c>
      <c r="Q12" s="66" t="s">
        <v>26</v>
      </c>
      <c r="R12" s="62" t="s">
        <v>26</v>
      </c>
      <c r="S12" s="62" t="s">
        <v>26</v>
      </c>
      <c r="T12" s="98" t="s">
        <v>26</v>
      </c>
      <c r="U12" s="98" t="s">
        <v>26</v>
      </c>
      <c r="V12" s="99" t="s">
        <v>26</v>
      </c>
    </row>
    <row r="13" spans="1:23" x14ac:dyDescent="0.25">
      <c r="A13" t="s">
        <v>1055</v>
      </c>
      <c r="B13" s="8" t="s">
        <v>252</v>
      </c>
      <c r="C13" s="153" t="s">
        <v>43</v>
      </c>
      <c r="D13" s="10" t="s">
        <v>73</v>
      </c>
      <c r="E13" s="4" t="s">
        <v>26</v>
      </c>
      <c r="F13" s="5" t="s">
        <v>26</v>
      </c>
      <c r="G13" s="5" t="s">
        <v>26</v>
      </c>
      <c r="H13" s="66" t="s">
        <v>26</v>
      </c>
      <c r="I13" s="3" t="s">
        <v>26</v>
      </c>
      <c r="J13" s="5" t="s">
        <v>26</v>
      </c>
      <c r="K13" s="66" t="s">
        <v>26</v>
      </c>
      <c r="L13" s="3" t="s">
        <v>26</v>
      </c>
      <c r="M13" s="5" t="s">
        <v>26</v>
      </c>
      <c r="N13" s="66" t="s">
        <v>26</v>
      </c>
      <c r="O13" s="3" t="s">
        <v>26</v>
      </c>
      <c r="P13" s="5" t="s">
        <v>26</v>
      </c>
      <c r="Q13" s="66" t="s">
        <v>26</v>
      </c>
      <c r="R13" s="62" t="s">
        <v>26</v>
      </c>
      <c r="S13" s="62" t="s">
        <v>26</v>
      </c>
      <c r="T13" s="98" t="s">
        <v>26</v>
      </c>
      <c r="U13" s="98" t="s">
        <v>26</v>
      </c>
      <c r="V13" s="99" t="s">
        <v>26</v>
      </c>
    </row>
    <row r="14" spans="1:23" x14ac:dyDescent="0.25">
      <c r="A14" t="s">
        <v>1055</v>
      </c>
      <c r="B14" s="8" t="s">
        <v>253</v>
      </c>
      <c r="C14" s="153" t="s">
        <v>44</v>
      </c>
      <c r="D14" s="30" t="s">
        <v>108</v>
      </c>
      <c r="E14" s="4" t="s">
        <v>26</v>
      </c>
      <c r="F14" s="31" t="s">
        <v>26</v>
      </c>
      <c r="G14" s="31" t="s">
        <v>26</v>
      </c>
      <c r="H14" s="66" t="s">
        <v>26</v>
      </c>
      <c r="I14" s="3" t="s">
        <v>26</v>
      </c>
      <c r="J14" s="31" t="s">
        <v>26</v>
      </c>
      <c r="K14" s="66" t="s">
        <v>26</v>
      </c>
      <c r="L14" s="3" t="s">
        <v>26</v>
      </c>
      <c r="M14" s="31" t="s">
        <v>26</v>
      </c>
      <c r="N14" s="66" t="s">
        <v>26</v>
      </c>
      <c r="O14" s="3" t="s">
        <v>26</v>
      </c>
      <c r="P14" s="31" t="s">
        <v>26</v>
      </c>
      <c r="Q14" s="66" t="s">
        <v>26</v>
      </c>
      <c r="R14" s="62" t="s">
        <v>26</v>
      </c>
      <c r="S14" s="62" t="s">
        <v>26</v>
      </c>
      <c r="T14" s="98" t="s">
        <v>26</v>
      </c>
      <c r="U14" s="98" t="s">
        <v>26</v>
      </c>
      <c r="V14" s="99" t="s">
        <v>26</v>
      </c>
    </row>
    <row r="15" spans="1:23" x14ac:dyDescent="0.25">
      <c r="A15" t="s">
        <v>1055</v>
      </c>
      <c r="B15" s="8" t="s">
        <v>254</v>
      </c>
      <c r="C15" s="153" t="s">
        <v>44</v>
      </c>
      <c r="D15" s="11" t="s">
        <v>102</v>
      </c>
      <c r="E15" s="4" t="s">
        <v>26</v>
      </c>
      <c r="F15" s="5" t="s">
        <v>26</v>
      </c>
      <c r="G15" s="5" t="s">
        <v>26</v>
      </c>
      <c r="H15" s="66" t="s">
        <v>26</v>
      </c>
      <c r="I15" s="3" t="s">
        <v>26</v>
      </c>
      <c r="J15" s="5" t="s">
        <v>26</v>
      </c>
      <c r="K15" s="66" t="s">
        <v>26</v>
      </c>
      <c r="L15" s="3" t="s">
        <v>26</v>
      </c>
      <c r="M15" s="5" t="s">
        <v>26</v>
      </c>
      <c r="N15" s="66" t="s">
        <v>26</v>
      </c>
      <c r="O15" s="3" t="s">
        <v>26</v>
      </c>
      <c r="P15" s="5" t="s">
        <v>26</v>
      </c>
      <c r="Q15" s="66" t="s">
        <v>26</v>
      </c>
      <c r="R15" s="62" t="s">
        <v>26</v>
      </c>
      <c r="S15" s="62" t="s">
        <v>26</v>
      </c>
      <c r="T15" s="98" t="s">
        <v>26</v>
      </c>
      <c r="U15" s="98" t="s">
        <v>26</v>
      </c>
      <c r="V15" s="99" t="s">
        <v>26</v>
      </c>
    </row>
    <row r="16" spans="1:23" x14ac:dyDescent="0.25">
      <c r="A16" t="s">
        <v>1055</v>
      </c>
      <c r="B16" s="8" t="s">
        <v>255</v>
      </c>
      <c r="C16" s="153" t="s">
        <v>44</v>
      </c>
      <c r="D16" s="11" t="s">
        <v>103</v>
      </c>
      <c r="E16" s="4" t="s">
        <v>26</v>
      </c>
      <c r="F16" s="5" t="s">
        <v>26</v>
      </c>
      <c r="G16" s="5" t="s">
        <v>26</v>
      </c>
      <c r="H16" s="66" t="s">
        <v>26</v>
      </c>
      <c r="I16" s="3" t="s">
        <v>26</v>
      </c>
      <c r="J16" s="5" t="s">
        <v>26</v>
      </c>
      <c r="K16" s="66" t="s">
        <v>26</v>
      </c>
      <c r="L16" s="3" t="s">
        <v>26</v>
      </c>
      <c r="M16" s="5" t="s">
        <v>26</v>
      </c>
      <c r="N16" s="66" t="s">
        <v>26</v>
      </c>
      <c r="O16" s="3" t="s">
        <v>26</v>
      </c>
      <c r="P16" s="5" t="s">
        <v>26</v>
      </c>
      <c r="Q16" s="66" t="s">
        <v>26</v>
      </c>
      <c r="R16" s="62" t="s">
        <v>26</v>
      </c>
      <c r="S16" s="62" t="s">
        <v>26</v>
      </c>
      <c r="T16" s="98" t="s">
        <v>26</v>
      </c>
      <c r="U16" s="98" t="s">
        <v>26</v>
      </c>
      <c r="V16" s="99" t="s">
        <v>26</v>
      </c>
    </row>
    <row r="17" spans="1:23" x14ac:dyDescent="0.25">
      <c r="A17" t="s">
        <v>1055</v>
      </c>
      <c r="B17" s="8" t="s">
        <v>256</v>
      </c>
      <c r="C17" s="153" t="s">
        <v>44</v>
      </c>
      <c r="D17" s="11" t="s">
        <v>104</v>
      </c>
      <c r="E17" s="4">
        <v>2</v>
      </c>
      <c r="F17" s="5">
        <v>1</v>
      </c>
      <c r="G17" s="5">
        <v>1</v>
      </c>
      <c r="H17" s="66">
        <f>G17/F17</f>
        <v>1</v>
      </c>
      <c r="I17" s="3" t="s">
        <v>26</v>
      </c>
      <c r="J17" s="5" t="s">
        <v>26</v>
      </c>
      <c r="K17" s="66" t="s">
        <v>26</v>
      </c>
      <c r="L17" s="3">
        <v>1</v>
      </c>
      <c r="M17" s="5">
        <v>1</v>
      </c>
      <c r="N17" s="66">
        <f>M17/L17</f>
        <v>1</v>
      </c>
      <c r="O17" s="3" t="s">
        <v>26</v>
      </c>
      <c r="P17" s="5" t="s">
        <v>26</v>
      </c>
      <c r="Q17" s="66" t="s">
        <v>26</v>
      </c>
      <c r="R17" s="62">
        <f>H17</f>
        <v>1</v>
      </c>
      <c r="S17" s="62">
        <f>N17</f>
        <v>1</v>
      </c>
      <c r="T17" s="98">
        <f>(G17+M17)/(F17+L17)</f>
        <v>1</v>
      </c>
      <c r="U17" s="98" t="s">
        <v>26</v>
      </c>
      <c r="V17" s="99">
        <f>(G17+M17)/E17</f>
        <v>1</v>
      </c>
    </row>
    <row r="18" spans="1:23" x14ac:dyDescent="0.25">
      <c r="A18" t="s">
        <v>1055</v>
      </c>
      <c r="B18" s="8" t="s">
        <v>257</v>
      </c>
      <c r="C18" s="153" t="s">
        <v>44</v>
      </c>
      <c r="D18" s="11" t="s">
        <v>105</v>
      </c>
      <c r="E18" s="4" t="s">
        <v>26</v>
      </c>
      <c r="F18" s="5" t="s">
        <v>26</v>
      </c>
      <c r="G18" s="5" t="s">
        <v>26</v>
      </c>
      <c r="H18" s="66" t="s">
        <v>26</v>
      </c>
      <c r="I18" s="3" t="s">
        <v>26</v>
      </c>
      <c r="J18" s="5" t="s">
        <v>26</v>
      </c>
      <c r="K18" s="66" t="s">
        <v>26</v>
      </c>
      <c r="L18" s="3" t="s">
        <v>26</v>
      </c>
      <c r="M18" s="5" t="s">
        <v>26</v>
      </c>
      <c r="N18" s="66" t="s">
        <v>26</v>
      </c>
      <c r="O18" s="3" t="s">
        <v>26</v>
      </c>
      <c r="P18" s="5" t="s">
        <v>26</v>
      </c>
      <c r="Q18" s="66" t="s">
        <v>26</v>
      </c>
      <c r="R18" s="62" t="s">
        <v>26</v>
      </c>
      <c r="S18" s="62" t="s">
        <v>26</v>
      </c>
      <c r="T18" s="98" t="s">
        <v>26</v>
      </c>
      <c r="U18" s="98" t="s">
        <v>26</v>
      </c>
      <c r="V18" s="99" t="s">
        <v>26</v>
      </c>
    </row>
    <row r="19" spans="1:23" x14ac:dyDescent="0.25">
      <c r="A19" t="s">
        <v>1055</v>
      </c>
      <c r="B19" s="8" t="s">
        <v>258</v>
      </c>
      <c r="C19" s="153" t="s">
        <v>44</v>
      </c>
      <c r="D19" s="11" t="s">
        <v>74</v>
      </c>
      <c r="E19" s="4">
        <v>11</v>
      </c>
      <c r="F19" s="5">
        <v>8</v>
      </c>
      <c r="G19" s="5">
        <v>4</v>
      </c>
      <c r="H19" s="66">
        <f>G19/F19</f>
        <v>0.5</v>
      </c>
      <c r="I19" s="3" t="s">
        <v>26</v>
      </c>
      <c r="J19" s="5" t="s">
        <v>26</v>
      </c>
      <c r="K19" s="66" t="s">
        <v>26</v>
      </c>
      <c r="L19" s="3">
        <v>3</v>
      </c>
      <c r="M19" s="5">
        <v>3</v>
      </c>
      <c r="N19" s="66">
        <f>M19/L19</f>
        <v>1</v>
      </c>
      <c r="O19" s="3" t="s">
        <v>26</v>
      </c>
      <c r="P19" s="5" t="s">
        <v>26</v>
      </c>
      <c r="Q19" s="66" t="s">
        <v>26</v>
      </c>
      <c r="R19" s="62">
        <f>H19</f>
        <v>0.5</v>
      </c>
      <c r="S19" s="62">
        <f>N19</f>
        <v>1</v>
      </c>
      <c r="T19" s="98">
        <f>(G19+M19)/(F19+L19)</f>
        <v>0.63636363636363635</v>
      </c>
      <c r="U19" s="98" t="s">
        <v>26</v>
      </c>
      <c r="V19" s="99">
        <f>(G19+M19)/E19</f>
        <v>0.63636363636363635</v>
      </c>
      <c r="W19" t="s">
        <v>64</v>
      </c>
    </row>
    <row r="20" spans="1:23" x14ac:dyDescent="0.25">
      <c r="A20" t="s">
        <v>1055</v>
      </c>
      <c r="B20" s="8" t="s">
        <v>259</v>
      </c>
      <c r="C20" s="153" t="s">
        <v>44</v>
      </c>
      <c r="D20" s="11" t="s">
        <v>107</v>
      </c>
      <c r="E20" s="4">
        <v>1</v>
      </c>
      <c r="F20" s="5">
        <v>1</v>
      </c>
      <c r="G20" s="5">
        <v>0</v>
      </c>
      <c r="H20" s="66">
        <f>G20/F20</f>
        <v>0</v>
      </c>
      <c r="I20" s="3" t="s">
        <v>26</v>
      </c>
      <c r="J20" s="5" t="s">
        <v>26</v>
      </c>
      <c r="K20" s="66" t="s">
        <v>26</v>
      </c>
      <c r="L20" s="3" t="s">
        <v>26</v>
      </c>
      <c r="M20" s="5" t="s">
        <v>26</v>
      </c>
      <c r="N20" s="66" t="s">
        <v>26</v>
      </c>
      <c r="O20" s="3" t="s">
        <v>26</v>
      </c>
      <c r="P20" s="5" t="s">
        <v>26</v>
      </c>
      <c r="Q20" s="66" t="s">
        <v>26</v>
      </c>
      <c r="R20" s="62">
        <f>H20</f>
        <v>0</v>
      </c>
      <c r="S20" s="62" t="s">
        <v>26</v>
      </c>
      <c r="T20" s="98">
        <f>H20</f>
        <v>0</v>
      </c>
      <c r="U20" s="98" t="s">
        <v>26</v>
      </c>
      <c r="V20" s="99">
        <f>(G20)/E20</f>
        <v>0</v>
      </c>
    </row>
    <row r="21" spans="1:23" x14ac:dyDescent="0.25">
      <c r="A21" t="s">
        <v>1055</v>
      </c>
      <c r="B21" s="8" t="s">
        <v>260</v>
      </c>
      <c r="C21" s="153" t="s">
        <v>44</v>
      </c>
      <c r="D21" s="11" t="s">
        <v>106</v>
      </c>
      <c r="E21" s="4" t="s">
        <v>26</v>
      </c>
      <c r="F21" s="5" t="s">
        <v>26</v>
      </c>
      <c r="G21" s="5" t="s">
        <v>26</v>
      </c>
      <c r="H21" s="66" t="s">
        <v>26</v>
      </c>
      <c r="I21" s="3" t="s">
        <v>26</v>
      </c>
      <c r="J21" s="5" t="s">
        <v>26</v>
      </c>
      <c r="K21" s="66" t="s">
        <v>26</v>
      </c>
      <c r="L21" s="3" t="s">
        <v>26</v>
      </c>
      <c r="M21" s="5" t="s">
        <v>26</v>
      </c>
      <c r="N21" s="66" t="s">
        <v>26</v>
      </c>
      <c r="O21" s="3" t="s">
        <v>26</v>
      </c>
      <c r="P21" s="5" t="s">
        <v>26</v>
      </c>
      <c r="Q21" s="66" t="s">
        <v>26</v>
      </c>
      <c r="R21" s="62" t="s">
        <v>26</v>
      </c>
      <c r="S21" s="62" t="s">
        <v>26</v>
      </c>
      <c r="T21" s="98" t="s">
        <v>26</v>
      </c>
      <c r="U21" s="98" t="s">
        <v>26</v>
      </c>
      <c r="V21" s="99" t="s">
        <v>26</v>
      </c>
    </row>
    <row r="22" spans="1:23" x14ac:dyDescent="0.25">
      <c r="A22" t="s">
        <v>1055</v>
      </c>
      <c r="B22" s="8" t="s">
        <v>261</v>
      </c>
      <c r="C22" s="153" t="s">
        <v>45</v>
      </c>
      <c r="D22" s="12" t="s">
        <v>75</v>
      </c>
      <c r="E22" s="4">
        <v>11</v>
      </c>
      <c r="F22" s="5" t="s">
        <v>26</v>
      </c>
      <c r="G22" s="5" t="s">
        <v>26</v>
      </c>
      <c r="H22" s="66" t="s">
        <v>26</v>
      </c>
      <c r="I22" s="3" t="s">
        <v>26</v>
      </c>
      <c r="J22" s="5" t="s">
        <v>26</v>
      </c>
      <c r="K22" s="66" t="s">
        <v>26</v>
      </c>
      <c r="L22" s="3" t="s">
        <v>26</v>
      </c>
      <c r="M22" s="5" t="s">
        <v>26</v>
      </c>
      <c r="N22" s="66" t="s">
        <v>26</v>
      </c>
      <c r="O22" s="3">
        <v>11</v>
      </c>
      <c r="P22" s="5">
        <v>0</v>
      </c>
      <c r="Q22" s="66">
        <f>P22/O22</f>
        <v>0</v>
      </c>
      <c r="R22" s="62" t="s">
        <v>26</v>
      </c>
      <c r="S22" s="62">
        <f>Q22</f>
        <v>0</v>
      </c>
      <c r="T22" s="98" t="s">
        <v>26</v>
      </c>
      <c r="U22" s="98">
        <f>Q22</f>
        <v>0</v>
      </c>
      <c r="V22" s="99">
        <f>(P22)/E22</f>
        <v>0</v>
      </c>
    </row>
    <row r="23" spans="1:23" x14ac:dyDescent="0.25">
      <c r="A23" t="s">
        <v>1055</v>
      </c>
      <c r="B23" s="8" t="s">
        <v>262</v>
      </c>
      <c r="C23" s="153" t="s">
        <v>45</v>
      </c>
      <c r="D23" s="12" t="s">
        <v>28</v>
      </c>
      <c r="E23" s="4" t="s">
        <v>26</v>
      </c>
      <c r="F23" s="5" t="s">
        <v>26</v>
      </c>
      <c r="G23" s="5" t="s">
        <v>26</v>
      </c>
      <c r="H23" s="66" t="s">
        <v>26</v>
      </c>
      <c r="I23" s="3" t="s">
        <v>26</v>
      </c>
      <c r="J23" s="5" t="s">
        <v>26</v>
      </c>
      <c r="K23" s="66" t="s">
        <v>26</v>
      </c>
      <c r="L23" s="3" t="s">
        <v>26</v>
      </c>
      <c r="M23" s="5" t="s">
        <v>26</v>
      </c>
      <c r="N23" s="66" t="s">
        <v>26</v>
      </c>
      <c r="O23" s="3" t="s">
        <v>26</v>
      </c>
      <c r="P23" s="5" t="s">
        <v>26</v>
      </c>
      <c r="Q23" s="66" t="s">
        <v>26</v>
      </c>
      <c r="R23" s="62" t="s">
        <v>26</v>
      </c>
      <c r="S23" s="62" t="s">
        <v>26</v>
      </c>
      <c r="T23" s="98" t="s">
        <v>26</v>
      </c>
      <c r="U23" s="98" t="s">
        <v>26</v>
      </c>
      <c r="V23" s="99" t="s">
        <v>26</v>
      </c>
    </row>
    <row r="24" spans="1:23" x14ac:dyDescent="0.25">
      <c r="A24" t="s">
        <v>1055</v>
      </c>
      <c r="B24" s="8" t="s">
        <v>263</v>
      </c>
      <c r="C24" s="153" t="s">
        <v>45</v>
      </c>
      <c r="D24" s="12" t="s">
        <v>29</v>
      </c>
      <c r="E24" s="4" t="s">
        <v>26</v>
      </c>
      <c r="F24" s="5" t="s">
        <v>26</v>
      </c>
      <c r="G24" s="5" t="s">
        <v>26</v>
      </c>
      <c r="H24" s="66" t="s">
        <v>26</v>
      </c>
      <c r="I24" s="3" t="s">
        <v>26</v>
      </c>
      <c r="J24" s="5" t="s">
        <v>26</v>
      </c>
      <c r="K24" s="66" t="s">
        <v>26</v>
      </c>
      <c r="L24" s="3" t="s">
        <v>26</v>
      </c>
      <c r="M24" s="5" t="s">
        <v>26</v>
      </c>
      <c r="N24" s="66" t="s">
        <v>26</v>
      </c>
      <c r="O24" s="3" t="s">
        <v>26</v>
      </c>
      <c r="P24" s="5" t="s">
        <v>26</v>
      </c>
      <c r="Q24" s="66" t="s">
        <v>26</v>
      </c>
      <c r="R24" s="62" t="s">
        <v>26</v>
      </c>
      <c r="S24" s="62" t="s">
        <v>26</v>
      </c>
      <c r="T24" s="98" t="s">
        <v>26</v>
      </c>
      <c r="U24" s="98" t="s">
        <v>26</v>
      </c>
      <c r="V24" s="99" t="s">
        <v>26</v>
      </c>
    </row>
    <row r="25" spans="1:23" x14ac:dyDescent="0.25">
      <c r="A25" t="s">
        <v>1055</v>
      </c>
      <c r="B25" s="8" t="s">
        <v>264</v>
      </c>
      <c r="C25" s="153" t="s">
        <v>45</v>
      </c>
      <c r="D25" s="12" t="s">
        <v>109</v>
      </c>
      <c r="E25" s="4">
        <v>4</v>
      </c>
      <c r="F25" s="5">
        <v>3</v>
      </c>
      <c r="G25" s="5">
        <v>2</v>
      </c>
      <c r="H25" s="66">
        <f>G25/F25</f>
        <v>0.66666666666666663</v>
      </c>
      <c r="I25" s="3" t="s">
        <v>26</v>
      </c>
      <c r="J25" s="5" t="s">
        <v>26</v>
      </c>
      <c r="K25" s="66" t="s">
        <v>26</v>
      </c>
      <c r="L25" s="3">
        <v>1</v>
      </c>
      <c r="M25" s="5">
        <v>1</v>
      </c>
      <c r="N25" s="66">
        <f>M25/L25</f>
        <v>1</v>
      </c>
      <c r="O25" s="3" t="s">
        <v>26</v>
      </c>
      <c r="P25" s="5" t="s">
        <v>26</v>
      </c>
      <c r="Q25" s="66" t="s">
        <v>26</v>
      </c>
      <c r="R25" s="62">
        <f>H25</f>
        <v>0.66666666666666663</v>
      </c>
      <c r="S25" s="62">
        <f>N25</f>
        <v>1</v>
      </c>
      <c r="T25" s="98">
        <f>(G25+M25)/(F25+L25)</f>
        <v>0.75</v>
      </c>
      <c r="U25" s="98" t="s">
        <v>26</v>
      </c>
      <c r="V25" s="99">
        <f>(G25+M25)/E25</f>
        <v>0.75</v>
      </c>
      <c r="W25" t="s">
        <v>65</v>
      </c>
    </row>
    <row r="26" spans="1:23" x14ac:dyDescent="0.25">
      <c r="A26" t="s">
        <v>1055</v>
      </c>
      <c r="B26" s="8" t="s">
        <v>265</v>
      </c>
      <c r="C26" s="153" t="s">
        <v>45</v>
      </c>
      <c r="D26" s="12" t="s">
        <v>110</v>
      </c>
      <c r="E26" s="4" t="s">
        <v>26</v>
      </c>
      <c r="F26" s="5" t="s">
        <v>26</v>
      </c>
      <c r="G26" s="5" t="s">
        <v>26</v>
      </c>
      <c r="H26" s="66" t="s">
        <v>26</v>
      </c>
      <c r="I26" s="3" t="s">
        <v>26</v>
      </c>
      <c r="J26" s="5" t="s">
        <v>26</v>
      </c>
      <c r="K26" s="66" t="s">
        <v>26</v>
      </c>
      <c r="L26" s="3" t="s">
        <v>26</v>
      </c>
      <c r="M26" s="5" t="s">
        <v>26</v>
      </c>
      <c r="N26" s="66" t="s">
        <v>26</v>
      </c>
      <c r="O26" s="3" t="s">
        <v>26</v>
      </c>
      <c r="P26" s="5" t="s">
        <v>26</v>
      </c>
      <c r="Q26" s="66" t="s">
        <v>26</v>
      </c>
      <c r="R26" s="62" t="s">
        <v>26</v>
      </c>
      <c r="S26" s="62" t="s">
        <v>26</v>
      </c>
      <c r="T26" s="98" t="s">
        <v>26</v>
      </c>
      <c r="U26" s="98" t="s">
        <v>26</v>
      </c>
      <c r="V26" s="99" t="s">
        <v>26</v>
      </c>
    </row>
    <row r="27" spans="1:23" x14ac:dyDescent="0.25">
      <c r="A27" t="s">
        <v>1055</v>
      </c>
      <c r="B27" s="8" t="s">
        <v>266</v>
      </c>
      <c r="C27" s="153" t="s">
        <v>45</v>
      </c>
      <c r="D27" s="12" t="s">
        <v>30</v>
      </c>
      <c r="E27" s="4" t="s">
        <v>26</v>
      </c>
      <c r="F27" s="5" t="s">
        <v>26</v>
      </c>
      <c r="G27" s="5" t="s">
        <v>26</v>
      </c>
      <c r="H27" s="66" t="s">
        <v>26</v>
      </c>
      <c r="I27" s="3" t="s">
        <v>26</v>
      </c>
      <c r="J27" s="5" t="s">
        <v>26</v>
      </c>
      <c r="K27" s="66" t="s">
        <v>26</v>
      </c>
      <c r="L27" s="3" t="s">
        <v>26</v>
      </c>
      <c r="M27" s="5" t="s">
        <v>26</v>
      </c>
      <c r="N27" s="66" t="s">
        <v>26</v>
      </c>
      <c r="O27" s="3" t="s">
        <v>26</v>
      </c>
      <c r="P27" s="5" t="s">
        <v>26</v>
      </c>
      <c r="Q27" s="66" t="s">
        <v>26</v>
      </c>
      <c r="R27" s="62" t="s">
        <v>26</v>
      </c>
      <c r="S27" s="62" t="s">
        <v>26</v>
      </c>
      <c r="T27" s="98" t="s">
        <v>26</v>
      </c>
      <c r="U27" s="98" t="s">
        <v>26</v>
      </c>
      <c r="V27" s="99" t="s">
        <v>26</v>
      </c>
    </row>
    <row r="28" spans="1:23" x14ac:dyDescent="0.25">
      <c r="A28" t="s">
        <v>1055</v>
      </c>
      <c r="B28" s="8" t="s">
        <v>267</v>
      </c>
      <c r="C28" s="153" t="s">
        <v>45</v>
      </c>
      <c r="D28" s="12" t="s">
        <v>31</v>
      </c>
      <c r="E28" s="4" t="s">
        <v>26</v>
      </c>
      <c r="F28" s="5" t="s">
        <v>26</v>
      </c>
      <c r="G28" s="5" t="s">
        <v>26</v>
      </c>
      <c r="H28" s="66" t="s">
        <v>26</v>
      </c>
      <c r="I28" s="3" t="s">
        <v>26</v>
      </c>
      <c r="J28" s="5" t="s">
        <v>26</v>
      </c>
      <c r="K28" s="66" t="s">
        <v>26</v>
      </c>
      <c r="L28" s="3" t="s">
        <v>26</v>
      </c>
      <c r="M28" s="5" t="s">
        <v>26</v>
      </c>
      <c r="N28" s="66" t="s">
        <v>26</v>
      </c>
      <c r="O28" s="3" t="s">
        <v>26</v>
      </c>
      <c r="P28" s="5" t="s">
        <v>26</v>
      </c>
      <c r="Q28" s="66" t="s">
        <v>26</v>
      </c>
      <c r="R28" s="62" t="s">
        <v>26</v>
      </c>
      <c r="S28" s="62" t="s">
        <v>26</v>
      </c>
      <c r="T28" s="98" t="s">
        <v>26</v>
      </c>
      <c r="U28" s="98" t="s">
        <v>26</v>
      </c>
      <c r="V28" s="99" t="s">
        <v>26</v>
      </c>
    </row>
    <row r="29" spans="1:23" x14ac:dyDescent="0.25">
      <c r="A29" t="s">
        <v>1055</v>
      </c>
      <c r="B29" s="8" t="s">
        <v>268</v>
      </c>
      <c r="C29" s="153" t="s">
        <v>45</v>
      </c>
      <c r="D29" s="12" t="s">
        <v>76</v>
      </c>
      <c r="E29" s="4" t="s">
        <v>26</v>
      </c>
      <c r="F29" s="5" t="s">
        <v>26</v>
      </c>
      <c r="G29" s="5" t="s">
        <v>26</v>
      </c>
      <c r="H29" s="66" t="s">
        <v>26</v>
      </c>
      <c r="I29" s="3" t="s">
        <v>26</v>
      </c>
      <c r="J29" s="5" t="s">
        <v>26</v>
      </c>
      <c r="K29" s="66" t="s">
        <v>26</v>
      </c>
      <c r="L29" s="3" t="s">
        <v>26</v>
      </c>
      <c r="M29" s="5" t="s">
        <v>26</v>
      </c>
      <c r="N29" s="66" t="s">
        <v>26</v>
      </c>
      <c r="O29" s="3" t="s">
        <v>26</v>
      </c>
      <c r="P29" s="5" t="s">
        <v>26</v>
      </c>
      <c r="Q29" s="66" t="s">
        <v>26</v>
      </c>
      <c r="R29" s="62" t="s">
        <v>26</v>
      </c>
      <c r="S29" s="62" t="s">
        <v>26</v>
      </c>
      <c r="T29" s="98" t="s">
        <v>26</v>
      </c>
      <c r="U29" s="98" t="s">
        <v>26</v>
      </c>
      <c r="V29" s="99" t="s">
        <v>26</v>
      </c>
    </row>
    <row r="30" spans="1:23" x14ac:dyDescent="0.25">
      <c r="A30" t="s">
        <v>1055</v>
      </c>
      <c r="B30" s="8" t="s">
        <v>269</v>
      </c>
      <c r="C30" s="153" t="s">
        <v>46</v>
      </c>
      <c r="D30" s="11" t="s">
        <v>77</v>
      </c>
      <c r="E30" s="4" t="s">
        <v>26</v>
      </c>
      <c r="F30" s="5" t="s">
        <v>26</v>
      </c>
      <c r="G30" s="5" t="s">
        <v>26</v>
      </c>
      <c r="H30" s="66" t="s">
        <v>26</v>
      </c>
      <c r="I30" s="3" t="s">
        <v>26</v>
      </c>
      <c r="J30" s="5" t="s">
        <v>26</v>
      </c>
      <c r="K30" s="66" t="s">
        <v>26</v>
      </c>
      <c r="L30" s="3" t="s">
        <v>26</v>
      </c>
      <c r="M30" s="5" t="s">
        <v>26</v>
      </c>
      <c r="N30" s="66" t="s">
        <v>26</v>
      </c>
      <c r="O30" s="3" t="s">
        <v>26</v>
      </c>
      <c r="P30" s="5" t="s">
        <v>26</v>
      </c>
      <c r="Q30" s="66" t="s">
        <v>26</v>
      </c>
      <c r="R30" s="62" t="s">
        <v>26</v>
      </c>
      <c r="S30" s="62" t="s">
        <v>26</v>
      </c>
      <c r="T30" s="98" t="s">
        <v>26</v>
      </c>
      <c r="U30" s="98" t="s">
        <v>26</v>
      </c>
      <c r="V30" s="99" t="s">
        <v>26</v>
      </c>
    </row>
    <row r="31" spans="1:23" x14ac:dyDescent="0.25">
      <c r="A31" t="s">
        <v>1055</v>
      </c>
      <c r="B31" s="8" t="s">
        <v>270</v>
      </c>
      <c r="C31" s="153" t="s">
        <v>46</v>
      </c>
      <c r="D31" s="11" t="s">
        <v>78</v>
      </c>
      <c r="E31" s="4">
        <v>1</v>
      </c>
      <c r="F31" s="5" t="s">
        <v>26</v>
      </c>
      <c r="G31" s="5" t="s">
        <v>26</v>
      </c>
      <c r="H31" s="66" t="s">
        <v>26</v>
      </c>
      <c r="I31" s="3" t="s">
        <v>26</v>
      </c>
      <c r="J31" s="5" t="s">
        <v>26</v>
      </c>
      <c r="K31" s="66" t="s">
        <v>26</v>
      </c>
      <c r="L31" s="3">
        <v>1</v>
      </c>
      <c r="M31" s="5">
        <v>1</v>
      </c>
      <c r="N31" s="66">
        <f>M31/L31</f>
        <v>1</v>
      </c>
      <c r="O31" s="3" t="s">
        <v>26</v>
      </c>
      <c r="P31" s="5" t="s">
        <v>26</v>
      </c>
      <c r="Q31" s="66" t="s">
        <v>26</v>
      </c>
      <c r="R31" s="62" t="s">
        <v>26</v>
      </c>
      <c r="S31" s="62">
        <f>N31</f>
        <v>1</v>
      </c>
      <c r="T31" s="98">
        <f>N31</f>
        <v>1</v>
      </c>
      <c r="U31" s="98" t="s">
        <v>26</v>
      </c>
      <c r="V31" s="99">
        <f>(M31)/E31</f>
        <v>1</v>
      </c>
      <c r="W31" t="s">
        <v>66</v>
      </c>
    </row>
    <row r="32" spans="1:23" x14ac:dyDescent="0.25">
      <c r="A32" t="s">
        <v>1055</v>
      </c>
      <c r="B32" s="8" t="s">
        <v>271</v>
      </c>
      <c r="C32" s="153" t="s">
        <v>46</v>
      </c>
      <c r="D32" s="11" t="s">
        <v>111</v>
      </c>
      <c r="E32" s="4" t="s">
        <v>26</v>
      </c>
      <c r="F32" s="5" t="s">
        <v>26</v>
      </c>
      <c r="G32" s="5" t="s">
        <v>26</v>
      </c>
      <c r="H32" s="66" t="s">
        <v>26</v>
      </c>
      <c r="I32" s="3" t="s">
        <v>26</v>
      </c>
      <c r="J32" s="5" t="s">
        <v>26</v>
      </c>
      <c r="K32" s="66" t="s">
        <v>26</v>
      </c>
      <c r="L32" s="3" t="s">
        <v>26</v>
      </c>
      <c r="M32" s="5" t="s">
        <v>26</v>
      </c>
      <c r="N32" s="66" t="s">
        <v>26</v>
      </c>
      <c r="O32" s="3" t="s">
        <v>26</v>
      </c>
      <c r="P32" s="5" t="s">
        <v>26</v>
      </c>
      <c r="Q32" s="66" t="s">
        <v>26</v>
      </c>
      <c r="R32" s="62" t="s">
        <v>26</v>
      </c>
      <c r="S32" s="62" t="s">
        <v>26</v>
      </c>
      <c r="T32" s="98" t="s">
        <v>26</v>
      </c>
      <c r="U32" s="98" t="s">
        <v>26</v>
      </c>
      <c r="V32" s="99" t="s">
        <v>26</v>
      </c>
    </row>
    <row r="33" spans="1:23" x14ac:dyDescent="0.25">
      <c r="A33" t="s">
        <v>1055</v>
      </c>
      <c r="B33" s="8" t="s">
        <v>272</v>
      </c>
      <c r="C33" s="153" t="s">
        <v>46</v>
      </c>
      <c r="D33" s="11" t="s">
        <v>79</v>
      </c>
      <c r="E33" s="4" t="s">
        <v>26</v>
      </c>
      <c r="F33" s="5" t="s">
        <v>26</v>
      </c>
      <c r="G33" s="5" t="s">
        <v>26</v>
      </c>
      <c r="H33" s="66" t="s">
        <v>26</v>
      </c>
      <c r="I33" s="3" t="s">
        <v>26</v>
      </c>
      <c r="J33" s="5" t="s">
        <v>26</v>
      </c>
      <c r="K33" s="66" t="s">
        <v>26</v>
      </c>
      <c r="L33" s="3" t="s">
        <v>26</v>
      </c>
      <c r="M33" s="5" t="s">
        <v>26</v>
      </c>
      <c r="N33" s="66" t="s">
        <v>26</v>
      </c>
      <c r="O33" s="3" t="s">
        <v>26</v>
      </c>
      <c r="P33" s="5" t="s">
        <v>26</v>
      </c>
      <c r="Q33" s="66" t="s">
        <v>26</v>
      </c>
      <c r="R33" s="62" t="s">
        <v>26</v>
      </c>
      <c r="S33" s="62" t="s">
        <v>26</v>
      </c>
      <c r="T33" s="98" t="s">
        <v>26</v>
      </c>
      <c r="U33" s="98" t="s">
        <v>26</v>
      </c>
      <c r="V33" s="99" t="s">
        <v>26</v>
      </c>
    </row>
    <row r="34" spans="1:23" x14ac:dyDescent="0.25">
      <c r="A34" t="s">
        <v>1055</v>
      </c>
      <c r="B34" s="8" t="s">
        <v>273</v>
      </c>
      <c r="C34" s="153" t="s">
        <v>46</v>
      </c>
      <c r="D34" s="11" t="s">
        <v>32</v>
      </c>
      <c r="E34" s="4" t="s">
        <v>26</v>
      </c>
      <c r="F34" s="5" t="s">
        <v>26</v>
      </c>
      <c r="G34" s="5" t="s">
        <v>26</v>
      </c>
      <c r="H34" s="66" t="s">
        <v>26</v>
      </c>
      <c r="I34" s="3" t="s">
        <v>26</v>
      </c>
      <c r="J34" s="5" t="s">
        <v>26</v>
      </c>
      <c r="K34" s="66" t="s">
        <v>26</v>
      </c>
      <c r="L34" s="3" t="s">
        <v>26</v>
      </c>
      <c r="M34" s="5" t="s">
        <v>26</v>
      </c>
      <c r="N34" s="66" t="s">
        <v>26</v>
      </c>
      <c r="O34" s="3" t="s">
        <v>26</v>
      </c>
      <c r="P34" s="5" t="s">
        <v>26</v>
      </c>
      <c r="Q34" s="66" t="s">
        <v>26</v>
      </c>
      <c r="R34" s="62" t="s">
        <v>26</v>
      </c>
      <c r="S34" s="62" t="s">
        <v>26</v>
      </c>
      <c r="T34" s="98" t="s">
        <v>26</v>
      </c>
      <c r="U34" s="98" t="s">
        <v>26</v>
      </c>
      <c r="V34" s="99" t="s">
        <v>26</v>
      </c>
    </row>
    <row r="35" spans="1:23" x14ac:dyDescent="0.25">
      <c r="A35" t="s">
        <v>1055</v>
      </c>
      <c r="B35" s="8" t="s">
        <v>274</v>
      </c>
      <c r="C35" s="153" t="s">
        <v>47</v>
      </c>
      <c r="D35" s="13" t="s">
        <v>80</v>
      </c>
      <c r="E35" s="4">
        <v>5</v>
      </c>
      <c r="F35" s="5">
        <v>1</v>
      </c>
      <c r="G35" s="5">
        <v>0</v>
      </c>
      <c r="H35" s="66">
        <f>G35/F35</f>
        <v>0</v>
      </c>
      <c r="I35" s="3">
        <v>1</v>
      </c>
      <c r="J35" s="5">
        <v>0</v>
      </c>
      <c r="K35" s="66">
        <f>J35/I35</f>
        <v>0</v>
      </c>
      <c r="L35" s="3">
        <v>3</v>
      </c>
      <c r="M35" s="5">
        <v>2</v>
      </c>
      <c r="N35" s="66">
        <f>M35/L35</f>
        <v>0.66666666666666663</v>
      </c>
      <c r="O35" s="3" t="s">
        <v>26</v>
      </c>
      <c r="P35" s="5" t="s">
        <v>26</v>
      </c>
      <c r="Q35" s="66" t="s">
        <v>26</v>
      </c>
      <c r="R35" s="62">
        <f>(G35+J35)/(F35+I35)</f>
        <v>0</v>
      </c>
      <c r="S35" s="62">
        <f>N35</f>
        <v>0.66666666666666663</v>
      </c>
      <c r="T35" s="98">
        <f>(G35+M35)/(F35+L35)</f>
        <v>0.5</v>
      </c>
      <c r="U35" s="98">
        <f>K35</f>
        <v>0</v>
      </c>
      <c r="V35" s="99">
        <f>(G35+J35+M35)/E35</f>
        <v>0.4</v>
      </c>
      <c r="W35" t="s">
        <v>67</v>
      </c>
    </row>
    <row r="36" spans="1:23" x14ac:dyDescent="0.25">
      <c r="A36" t="s">
        <v>1055</v>
      </c>
      <c r="B36" s="8" t="s">
        <v>275</v>
      </c>
      <c r="C36" s="153" t="s">
        <v>47</v>
      </c>
      <c r="D36" s="13" t="s">
        <v>112</v>
      </c>
      <c r="E36" s="4">
        <v>8</v>
      </c>
      <c r="F36" s="5">
        <v>2</v>
      </c>
      <c r="G36" s="5">
        <v>0</v>
      </c>
      <c r="H36" s="66">
        <f>G36/F36</f>
        <v>0</v>
      </c>
      <c r="I36" s="3" t="s">
        <v>26</v>
      </c>
      <c r="J36" s="5" t="s">
        <v>26</v>
      </c>
      <c r="K36" s="66" t="s">
        <v>26</v>
      </c>
      <c r="L36" s="3">
        <v>3</v>
      </c>
      <c r="M36" s="5">
        <v>2</v>
      </c>
      <c r="N36" s="66">
        <f>M36/L36</f>
        <v>0.66666666666666663</v>
      </c>
      <c r="O36" s="3">
        <v>3</v>
      </c>
      <c r="P36" s="5">
        <v>2</v>
      </c>
      <c r="Q36" s="66">
        <f>P36/O36</f>
        <v>0.66666666666666663</v>
      </c>
      <c r="R36" s="62">
        <f>H36</f>
        <v>0</v>
      </c>
      <c r="S36" s="62">
        <f>(M36+P36)/(L36+O36)</f>
        <v>0.66666666666666663</v>
      </c>
      <c r="T36" s="98">
        <f>(G36+M36)/(F36+L36)</f>
        <v>0.4</v>
      </c>
      <c r="U36" s="98">
        <f>Q36</f>
        <v>0.66666666666666663</v>
      </c>
      <c r="V36" s="99">
        <f>(G36+M36+P36)/E36</f>
        <v>0.5</v>
      </c>
    </row>
    <row r="37" spans="1:23" x14ac:dyDescent="0.25">
      <c r="A37" t="s">
        <v>1055</v>
      </c>
      <c r="B37" s="8" t="s">
        <v>276</v>
      </c>
      <c r="C37" s="153" t="s">
        <v>47</v>
      </c>
      <c r="D37" s="13" t="s">
        <v>113</v>
      </c>
      <c r="E37" s="4" t="s">
        <v>26</v>
      </c>
      <c r="F37" s="5" t="s">
        <v>26</v>
      </c>
      <c r="G37" s="5" t="s">
        <v>26</v>
      </c>
      <c r="H37" s="66" t="s">
        <v>26</v>
      </c>
      <c r="I37" s="3" t="s">
        <v>26</v>
      </c>
      <c r="J37" s="5" t="s">
        <v>26</v>
      </c>
      <c r="K37" s="66" t="s">
        <v>26</v>
      </c>
      <c r="L37" s="3" t="s">
        <v>26</v>
      </c>
      <c r="M37" s="5" t="s">
        <v>26</v>
      </c>
      <c r="N37" s="66" t="s">
        <v>26</v>
      </c>
      <c r="O37" s="3" t="s">
        <v>26</v>
      </c>
      <c r="P37" s="5" t="s">
        <v>26</v>
      </c>
      <c r="Q37" s="66" t="s">
        <v>26</v>
      </c>
      <c r="R37" s="62" t="s">
        <v>26</v>
      </c>
      <c r="S37" s="62" t="s">
        <v>26</v>
      </c>
      <c r="T37" s="98" t="s">
        <v>26</v>
      </c>
      <c r="U37" s="98" t="s">
        <v>26</v>
      </c>
      <c r="V37" s="99" t="s">
        <v>26</v>
      </c>
    </row>
    <row r="38" spans="1:23" x14ac:dyDescent="0.25">
      <c r="A38" t="s">
        <v>1055</v>
      </c>
      <c r="B38" s="8" t="s">
        <v>277</v>
      </c>
      <c r="C38" s="153" t="s">
        <v>47</v>
      </c>
      <c r="D38" s="13" t="s">
        <v>114</v>
      </c>
      <c r="E38" s="4">
        <v>17</v>
      </c>
      <c r="F38" s="5">
        <v>3</v>
      </c>
      <c r="G38" s="5">
        <v>1</v>
      </c>
      <c r="H38" s="66">
        <f>G38/F38</f>
        <v>0.33333333333333331</v>
      </c>
      <c r="I38" s="3">
        <v>1</v>
      </c>
      <c r="J38" s="5">
        <v>0</v>
      </c>
      <c r="K38" s="66">
        <f>J38/I38</f>
        <v>0</v>
      </c>
      <c r="L38" s="3">
        <v>9</v>
      </c>
      <c r="M38" s="5">
        <v>7</v>
      </c>
      <c r="N38" s="66">
        <f>M38/L38</f>
        <v>0.77777777777777779</v>
      </c>
      <c r="O38" s="3">
        <v>4</v>
      </c>
      <c r="P38" s="5">
        <v>4</v>
      </c>
      <c r="Q38" s="66">
        <f>P38/O38</f>
        <v>1</v>
      </c>
      <c r="R38" s="62">
        <f>(G38+J38)/(F38+I38)</f>
        <v>0.25</v>
      </c>
      <c r="S38" s="62">
        <f>(M38+P38)/(L38+O38)</f>
        <v>0.84615384615384615</v>
      </c>
      <c r="T38" s="98">
        <f>(G38+M38)/(F38+L38)</f>
        <v>0.66666666666666663</v>
      </c>
      <c r="U38" s="98">
        <f>(J38+P38)/(I38+O38)</f>
        <v>0.8</v>
      </c>
      <c r="V38" s="99">
        <f>(G38+J38+M38+P38)/E38</f>
        <v>0.70588235294117652</v>
      </c>
      <c r="W38" t="s">
        <v>830</v>
      </c>
    </row>
    <row r="39" spans="1:23" x14ac:dyDescent="0.25">
      <c r="A39" t="s">
        <v>1055</v>
      </c>
      <c r="B39" s="8" t="s">
        <v>278</v>
      </c>
      <c r="C39" s="153" t="s">
        <v>47</v>
      </c>
      <c r="D39" s="13" t="s">
        <v>115</v>
      </c>
      <c r="E39" s="4" t="s">
        <v>26</v>
      </c>
      <c r="F39" s="5" t="s">
        <v>26</v>
      </c>
      <c r="G39" s="5" t="s">
        <v>26</v>
      </c>
      <c r="H39" s="66" t="s">
        <v>26</v>
      </c>
      <c r="I39" s="3" t="s">
        <v>26</v>
      </c>
      <c r="J39" s="5" t="s">
        <v>26</v>
      </c>
      <c r="K39" s="66" t="s">
        <v>26</v>
      </c>
      <c r="L39" s="3" t="s">
        <v>26</v>
      </c>
      <c r="M39" s="5" t="s">
        <v>26</v>
      </c>
      <c r="N39" s="66" t="s">
        <v>26</v>
      </c>
      <c r="O39" s="3" t="s">
        <v>26</v>
      </c>
      <c r="P39" s="5" t="s">
        <v>26</v>
      </c>
      <c r="Q39" s="66" t="s">
        <v>26</v>
      </c>
      <c r="R39" s="62" t="s">
        <v>26</v>
      </c>
      <c r="S39" s="62" t="s">
        <v>26</v>
      </c>
      <c r="T39" s="98" t="s">
        <v>26</v>
      </c>
      <c r="U39" s="98" t="s">
        <v>26</v>
      </c>
      <c r="V39" s="99" t="s">
        <v>26</v>
      </c>
    </row>
    <row r="40" spans="1:23" x14ac:dyDescent="0.25">
      <c r="A40" t="s">
        <v>1055</v>
      </c>
      <c r="B40" s="8" t="s">
        <v>279</v>
      </c>
      <c r="C40" s="153" t="s">
        <v>47</v>
      </c>
      <c r="D40" s="13" t="s">
        <v>116</v>
      </c>
      <c r="E40" s="4" t="s">
        <v>26</v>
      </c>
      <c r="F40" s="5" t="s">
        <v>26</v>
      </c>
      <c r="G40" s="5" t="s">
        <v>26</v>
      </c>
      <c r="H40" s="66" t="s">
        <v>26</v>
      </c>
      <c r="I40" s="3" t="s">
        <v>26</v>
      </c>
      <c r="J40" s="5" t="s">
        <v>26</v>
      </c>
      <c r="K40" s="66" t="s">
        <v>26</v>
      </c>
      <c r="L40" s="3" t="s">
        <v>26</v>
      </c>
      <c r="M40" s="5" t="s">
        <v>26</v>
      </c>
      <c r="N40" s="66" t="s">
        <v>26</v>
      </c>
      <c r="O40" s="3" t="s">
        <v>26</v>
      </c>
      <c r="P40" s="5" t="s">
        <v>26</v>
      </c>
      <c r="Q40" s="66" t="s">
        <v>26</v>
      </c>
      <c r="R40" s="62" t="s">
        <v>26</v>
      </c>
      <c r="S40" s="62" t="s">
        <v>26</v>
      </c>
      <c r="T40" s="98" t="s">
        <v>26</v>
      </c>
      <c r="U40" s="98" t="s">
        <v>26</v>
      </c>
      <c r="V40" s="99" t="s">
        <v>26</v>
      </c>
    </row>
    <row r="41" spans="1:23" x14ac:dyDescent="0.25">
      <c r="A41" t="s">
        <v>1055</v>
      </c>
      <c r="B41" s="8" t="s">
        <v>280</v>
      </c>
      <c r="C41" s="153" t="s">
        <v>48</v>
      </c>
      <c r="D41" s="11" t="s">
        <v>81</v>
      </c>
      <c r="E41" s="4">
        <v>1</v>
      </c>
      <c r="F41" s="5">
        <v>1</v>
      </c>
      <c r="G41" s="5">
        <v>1</v>
      </c>
      <c r="H41" s="66">
        <f>G41/F41</f>
        <v>1</v>
      </c>
      <c r="I41" s="3" t="s">
        <v>26</v>
      </c>
      <c r="J41" s="5" t="s">
        <v>26</v>
      </c>
      <c r="K41" s="66" t="s">
        <v>26</v>
      </c>
      <c r="L41" s="3" t="s">
        <v>26</v>
      </c>
      <c r="M41" s="5" t="s">
        <v>26</v>
      </c>
      <c r="N41" s="66" t="s">
        <v>26</v>
      </c>
      <c r="O41" s="3" t="s">
        <v>26</v>
      </c>
      <c r="P41" s="5" t="s">
        <v>26</v>
      </c>
      <c r="Q41" s="66" t="s">
        <v>26</v>
      </c>
      <c r="R41" s="62">
        <f>H41</f>
        <v>1</v>
      </c>
      <c r="S41" s="62" t="s">
        <v>26</v>
      </c>
      <c r="T41" s="98">
        <f>H41</f>
        <v>1</v>
      </c>
      <c r="U41" s="98" t="s">
        <v>26</v>
      </c>
      <c r="V41" s="99">
        <f>G41/E41</f>
        <v>1</v>
      </c>
    </row>
    <row r="42" spans="1:23" x14ac:dyDescent="0.25">
      <c r="A42" t="s">
        <v>1055</v>
      </c>
      <c r="B42" s="8" t="s">
        <v>281</v>
      </c>
      <c r="C42" s="153" t="s">
        <v>48</v>
      </c>
      <c r="D42" s="11" t="s">
        <v>118</v>
      </c>
      <c r="E42" s="4" t="s">
        <v>26</v>
      </c>
      <c r="F42" s="3" t="s">
        <v>26</v>
      </c>
      <c r="G42" s="5" t="s">
        <v>26</v>
      </c>
      <c r="H42" s="66" t="s">
        <v>26</v>
      </c>
      <c r="I42" s="3" t="s">
        <v>26</v>
      </c>
      <c r="J42" s="5" t="s">
        <v>26</v>
      </c>
      <c r="K42" s="66" t="s">
        <v>26</v>
      </c>
      <c r="L42" s="3" t="s">
        <v>26</v>
      </c>
      <c r="M42" s="5" t="s">
        <v>26</v>
      </c>
      <c r="N42" s="66" t="s">
        <v>26</v>
      </c>
      <c r="O42" s="3" t="s">
        <v>26</v>
      </c>
      <c r="P42" s="5" t="s">
        <v>26</v>
      </c>
      <c r="Q42" s="66" t="s">
        <v>26</v>
      </c>
      <c r="R42" s="62" t="s">
        <v>26</v>
      </c>
      <c r="S42" s="62" t="s">
        <v>26</v>
      </c>
      <c r="T42" s="98" t="s">
        <v>26</v>
      </c>
      <c r="U42" s="62" t="s">
        <v>26</v>
      </c>
      <c r="V42" s="62" t="s">
        <v>26</v>
      </c>
    </row>
    <row r="43" spans="1:23" x14ac:dyDescent="0.25">
      <c r="A43" t="s">
        <v>1055</v>
      </c>
      <c r="B43" s="8" t="s">
        <v>282</v>
      </c>
      <c r="C43" s="153" t="s">
        <v>48</v>
      </c>
      <c r="D43" s="11" t="s">
        <v>152</v>
      </c>
      <c r="E43" s="4">
        <v>6</v>
      </c>
      <c r="F43" s="5">
        <v>1</v>
      </c>
      <c r="G43" s="5">
        <v>1</v>
      </c>
      <c r="H43" s="66">
        <f>G43/F43</f>
        <v>1</v>
      </c>
      <c r="I43" s="3">
        <v>1</v>
      </c>
      <c r="J43" s="5">
        <v>1</v>
      </c>
      <c r="K43" s="66">
        <f>J43/I43</f>
        <v>1</v>
      </c>
      <c r="L43" s="3">
        <v>4</v>
      </c>
      <c r="M43" s="5">
        <v>3</v>
      </c>
      <c r="N43" s="66">
        <f>M43/L43</f>
        <v>0.75</v>
      </c>
      <c r="O43" s="3" t="s">
        <v>26</v>
      </c>
      <c r="P43" s="5" t="s">
        <v>26</v>
      </c>
      <c r="Q43" s="66" t="s">
        <v>26</v>
      </c>
      <c r="R43" s="62">
        <f>(G43+J43)/(F43+I43)</f>
        <v>1</v>
      </c>
      <c r="S43" s="62">
        <f>N43</f>
        <v>0.75</v>
      </c>
      <c r="T43" s="98">
        <f>(G43+M43)/(F43+L43)</f>
        <v>0.8</v>
      </c>
      <c r="U43" s="98">
        <f>K43</f>
        <v>1</v>
      </c>
      <c r="V43" s="99">
        <f>(G43+J43+M43)/E43</f>
        <v>0.83333333333333337</v>
      </c>
      <c r="W43" t="s">
        <v>831</v>
      </c>
    </row>
    <row r="44" spans="1:23" x14ac:dyDescent="0.25">
      <c r="A44" t="s">
        <v>1055</v>
      </c>
      <c r="B44" s="8" t="s">
        <v>283</v>
      </c>
      <c r="C44" s="153" t="s">
        <v>48</v>
      </c>
      <c r="D44" s="11" t="s">
        <v>117</v>
      </c>
      <c r="E44" s="4">
        <v>4</v>
      </c>
      <c r="F44" s="5">
        <v>3</v>
      </c>
      <c r="G44" s="5">
        <v>3</v>
      </c>
      <c r="H44" s="66">
        <f>G44/F44</f>
        <v>1</v>
      </c>
      <c r="I44" s="3" t="s">
        <v>26</v>
      </c>
      <c r="J44" s="5" t="s">
        <v>26</v>
      </c>
      <c r="K44" s="66" t="s">
        <v>26</v>
      </c>
      <c r="L44" s="3">
        <v>1</v>
      </c>
      <c r="M44" s="5">
        <v>1</v>
      </c>
      <c r="N44" s="66">
        <f>M44/L44</f>
        <v>1</v>
      </c>
      <c r="O44" s="3" t="s">
        <v>26</v>
      </c>
      <c r="P44" s="5" t="s">
        <v>26</v>
      </c>
      <c r="Q44" s="66" t="s">
        <v>26</v>
      </c>
      <c r="R44" s="62">
        <f>H44</f>
        <v>1</v>
      </c>
      <c r="S44" s="62">
        <f>N44</f>
        <v>1</v>
      </c>
      <c r="T44" s="98">
        <f>(G44+M44)/(F44+L44)</f>
        <v>1</v>
      </c>
      <c r="U44" s="98" t="s">
        <v>26</v>
      </c>
      <c r="V44" s="99">
        <f>(G44+M44)/E44</f>
        <v>1</v>
      </c>
      <c r="W44" t="s">
        <v>832</v>
      </c>
    </row>
    <row r="45" spans="1:23" x14ac:dyDescent="0.25">
      <c r="A45" t="s">
        <v>1055</v>
      </c>
      <c r="B45" s="8" t="s">
        <v>284</v>
      </c>
      <c r="C45" s="153" t="s">
        <v>48</v>
      </c>
      <c r="D45" s="11" t="s">
        <v>82</v>
      </c>
      <c r="E45" s="4" t="s">
        <v>26</v>
      </c>
      <c r="F45" s="5" t="s">
        <v>26</v>
      </c>
      <c r="G45" s="5" t="s">
        <v>26</v>
      </c>
      <c r="H45" s="66" t="s">
        <v>26</v>
      </c>
      <c r="I45" s="3" t="s">
        <v>26</v>
      </c>
      <c r="J45" s="5" t="s">
        <v>26</v>
      </c>
      <c r="K45" s="66" t="s">
        <v>26</v>
      </c>
      <c r="L45" s="3" t="s">
        <v>26</v>
      </c>
      <c r="M45" s="5" t="s">
        <v>26</v>
      </c>
      <c r="N45" s="66" t="s">
        <v>26</v>
      </c>
      <c r="O45" s="3" t="s">
        <v>26</v>
      </c>
      <c r="P45" s="5" t="s">
        <v>26</v>
      </c>
      <c r="Q45" s="66" t="s">
        <v>26</v>
      </c>
      <c r="R45" s="62" t="s">
        <v>26</v>
      </c>
      <c r="S45" s="62" t="s">
        <v>26</v>
      </c>
      <c r="T45" s="98" t="s">
        <v>26</v>
      </c>
      <c r="U45" s="98" t="s">
        <v>26</v>
      </c>
      <c r="V45" s="99" t="s">
        <v>26</v>
      </c>
    </row>
    <row r="46" spans="1:23" x14ac:dyDescent="0.25">
      <c r="A46" t="s">
        <v>1055</v>
      </c>
      <c r="B46" s="8" t="s">
        <v>285</v>
      </c>
      <c r="C46" s="153" t="s">
        <v>48</v>
      </c>
      <c r="D46" s="11" t="s">
        <v>33</v>
      </c>
      <c r="E46" s="4" t="s">
        <v>26</v>
      </c>
      <c r="F46" s="5" t="s">
        <v>26</v>
      </c>
      <c r="G46" s="5" t="s">
        <v>26</v>
      </c>
      <c r="H46" s="66" t="s">
        <v>26</v>
      </c>
      <c r="I46" s="3" t="s">
        <v>26</v>
      </c>
      <c r="J46" s="5" t="s">
        <v>26</v>
      </c>
      <c r="K46" s="66" t="s">
        <v>26</v>
      </c>
      <c r="L46" s="3" t="s">
        <v>26</v>
      </c>
      <c r="M46" s="5" t="s">
        <v>26</v>
      </c>
      <c r="N46" s="66" t="s">
        <v>26</v>
      </c>
      <c r="O46" s="3" t="s">
        <v>26</v>
      </c>
      <c r="P46" s="5" t="s">
        <v>26</v>
      </c>
      <c r="Q46" s="66" t="s">
        <v>26</v>
      </c>
      <c r="R46" s="62" t="s">
        <v>26</v>
      </c>
      <c r="S46" s="62" t="s">
        <v>26</v>
      </c>
      <c r="T46" s="98" t="s">
        <v>26</v>
      </c>
      <c r="U46" s="98" t="s">
        <v>26</v>
      </c>
      <c r="V46" s="99" t="s">
        <v>26</v>
      </c>
    </row>
    <row r="47" spans="1:23" x14ac:dyDescent="0.25">
      <c r="A47" t="s">
        <v>1055</v>
      </c>
      <c r="B47" s="8" t="s">
        <v>286</v>
      </c>
      <c r="C47" s="153" t="s">
        <v>49</v>
      </c>
      <c r="D47" s="13" t="s">
        <v>34</v>
      </c>
      <c r="E47" s="4">
        <v>4</v>
      </c>
      <c r="F47" s="5" t="s">
        <v>26</v>
      </c>
      <c r="G47" s="5" t="s">
        <v>26</v>
      </c>
      <c r="H47" s="66" t="s">
        <v>26</v>
      </c>
      <c r="I47" s="3">
        <v>1</v>
      </c>
      <c r="J47" s="5">
        <v>0</v>
      </c>
      <c r="K47" s="66">
        <f>J47/I47</f>
        <v>0</v>
      </c>
      <c r="L47" s="3">
        <v>3</v>
      </c>
      <c r="M47" s="5">
        <v>3</v>
      </c>
      <c r="N47" s="66">
        <f>M47/L47</f>
        <v>1</v>
      </c>
      <c r="O47" s="3" t="s">
        <v>26</v>
      </c>
      <c r="P47" s="5" t="s">
        <v>26</v>
      </c>
      <c r="Q47" s="66" t="s">
        <v>26</v>
      </c>
      <c r="R47" s="62">
        <f>K47</f>
        <v>0</v>
      </c>
      <c r="S47" s="62">
        <f>N47</f>
        <v>1</v>
      </c>
      <c r="T47" s="98">
        <f>N47</f>
        <v>1</v>
      </c>
      <c r="U47" s="98">
        <f>K47</f>
        <v>0</v>
      </c>
      <c r="V47" s="99">
        <f>(J47+M47)/E47</f>
        <v>0.75</v>
      </c>
    </row>
    <row r="48" spans="1:23" x14ac:dyDescent="0.25">
      <c r="A48" t="s">
        <v>1055</v>
      </c>
      <c r="B48" s="8" t="s">
        <v>287</v>
      </c>
      <c r="C48" s="153" t="s">
        <v>49</v>
      </c>
      <c r="D48" s="13" t="s">
        <v>119</v>
      </c>
      <c r="E48" s="4" t="s">
        <v>26</v>
      </c>
      <c r="F48" s="31" t="s">
        <v>26</v>
      </c>
      <c r="G48" s="31" t="s">
        <v>26</v>
      </c>
      <c r="H48" s="66" t="s">
        <v>26</v>
      </c>
      <c r="I48" s="3" t="s">
        <v>26</v>
      </c>
      <c r="J48" s="31" t="s">
        <v>26</v>
      </c>
      <c r="K48" s="66" t="s">
        <v>26</v>
      </c>
      <c r="L48" s="3" t="s">
        <v>26</v>
      </c>
      <c r="M48" s="31" t="s">
        <v>26</v>
      </c>
      <c r="N48" s="66" t="s">
        <v>26</v>
      </c>
      <c r="O48" s="3" t="s">
        <v>26</v>
      </c>
      <c r="P48" s="31" t="s">
        <v>26</v>
      </c>
      <c r="Q48" s="66" t="s">
        <v>26</v>
      </c>
      <c r="R48" s="62" t="s">
        <v>26</v>
      </c>
      <c r="S48" s="62" t="s">
        <v>26</v>
      </c>
      <c r="T48" s="98" t="s">
        <v>26</v>
      </c>
      <c r="U48" s="98" t="s">
        <v>26</v>
      </c>
      <c r="V48" s="99" t="s">
        <v>26</v>
      </c>
    </row>
    <row r="49" spans="1:23" x14ac:dyDescent="0.25">
      <c r="A49" t="s">
        <v>1055</v>
      </c>
      <c r="B49" s="8" t="s">
        <v>288</v>
      </c>
      <c r="C49" s="153" t="s">
        <v>49</v>
      </c>
      <c r="D49" s="13" t="s">
        <v>83</v>
      </c>
      <c r="E49" s="4">
        <v>29</v>
      </c>
      <c r="F49" s="5">
        <v>5</v>
      </c>
      <c r="G49" s="5">
        <v>5</v>
      </c>
      <c r="H49" s="66">
        <f>G49/F49</f>
        <v>1</v>
      </c>
      <c r="I49" s="3">
        <v>22</v>
      </c>
      <c r="J49" s="5">
        <v>3</v>
      </c>
      <c r="K49" s="66">
        <f>J49/I49</f>
        <v>0.13636363636363635</v>
      </c>
      <c r="L49" s="3">
        <v>2</v>
      </c>
      <c r="M49" s="5">
        <v>2</v>
      </c>
      <c r="N49" s="66">
        <f>M49/L49</f>
        <v>1</v>
      </c>
      <c r="O49" s="3" t="s">
        <v>26</v>
      </c>
      <c r="P49" s="5" t="s">
        <v>26</v>
      </c>
      <c r="Q49" s="66" t="s">
        <v>26</v>
      </c>
      <c r="R49" s="62">
        <f>(G49+J49)/(F49+I49)</f>
        <v>0.29629629629629628</v>
      </c>
      <c r="S49" s="62">
        <f>N49</f>
        <v>1</v>
      </c>
      <c r="T49" s="98">
        <f>(G49+M49)/(F49+L49)</f>
        <v>1</v>
      </c>
      <c r="U49" s="98">
        <f>K49</f>
        <v>0.13636363636363635</v>
      </c>
      <c r="V49" s="99">
        <f>(G49+J49+M49)/E49</f>
        <v>0.34482758620689657</v>
      </c>
      <c r="W49" t="s">
        <v>68</v>
      </c>
    </row>
    <row r="50" spans="1:23" x14ac:dyDescent="0.25">
      <c r="A50" t="s">
        <v>1055</v>
      </c>
      <c r="B50" s="8" t="s">
        <v>289</v>
      </c>
      <c r="C50" s="153" t="s">
        <v>49</v>
      </c>
      <c r="D50" s="13" t="s">
        <v>120</v>
      </c>
      <c r="E50" s="4">
        <v>130</v>
      </c>
      <c r="F50" s="5">
        <v>56</v>
      </c>
      <c r="G50" s="31">
        <v>50</v>
      </c>
      <c r="H50" s="66">
        <f>G50/F50</f>
        <v>0.8928571428571429</v>
      </c>
      <c r="I50" s="3">
        <v>11</v>
      </c>
      <c r="J50" s="31">
        <v>10</v>
      </c>
      <c r="K50" s="66">
        <f>J50/I50</f>
        <v>0.90909090909090906</v>
      </c>
      <c r="L50" s="3">
        <v>33</v>
      </c>
      <c r="M50" s="31">
        <v>18</v>
      </c>
      <c r="N50" s="66">
        <f>M50/L50</f>
        <v>0.54545454545454541</v>
      </c>
      <c r="O50" s="3">
        <v>30</v>
      </c>
      <c r="P50" s="31">
        <v>10</v>
      </c>
      <c r="Q50" s="66">
        <f>P50/O50</f>
        <v>0.33333333333333331</v>
      </c>
      <c r="R50" s="62">
        <f>(G50+J50)/(F50+I50)</f>
        <v>0.89552238805970152</v>
      </c>
      <c r="S50" s="62">
        <f>(M50+P50)/(L50+O50)</f>
        <v>0.44444444444444442</v>
      </c>
      <c r="T50" s="98">
        <f>(G50+M50)/(F50+L50)</f>
        <v>0.7640449438202247</v>
      </c>
      <c r="U50" s="98">
        <f>(J50+P50)/(I50+O50)</f>
        <v>0.48780487804878048</v>
      </c>
      <c r="V50" s="99">
        <f>(G50+J50+M50+P50)/E50</f>
        <v>0.67692307692307696</v>
      </c>
      <c r="W50" t="s">
        <v>833</v>
      </c>
    </row>
    <row r="51" spans="1:23" x14ac:dyDescent="0.25">
      <c r="A51" t="s">
        <v>1055</v>
      </c>
      <c r="B51" s="8" t="s">
        <v>290</v>
      </c>
      <c r="C51" s="153" t="s">
        <v>49</v>
      </c>
      <c r="D51" s="13" t="s">
        <v>1056</v>
      </c>
      <c r="E51" s="4" t="s">
        <v>26</v>
      </c>
      <c r="F51" s="5" t="s">
        <v>26</v>
      </c>
      <c r="G51" s="5" t="s">
        <v>26</v>
      </c>
      <c r="H51" s="66" t="s">
        <v>26</v>
      </c>
      <c r="I51" s="3" t="s">
        <v>26</v>
      </c>
      <c r="J51" s="5" t="s">
        <v>26</v>
      </c>
      <c r="K51" s="66" t="s">
        <v>26</v>
      </c>
      <c r="L51" s="3" t="s">
        <v>26</v>
      </c>
      <c r="M51" s="5" t="s">
        <v>26</v>
      </c>
      <c r="N51" s="66" t="s">
        <v>26</v>
      </c>
      <c r="O51" s="3" t="s">
        <v>26</v>
      </c>
      <c r="P51" s="5" t="s">
        <v>26</v>
      </c>
      <c r="Q51" s="66" t="s">
        <v>26</v>
      </c>
      <c r="R51" s="62" t="s">
        <v>26</v>
      </c>
      <c r="S51" s="62" t="s">
        <v>26</v>
      </c>
      <c r="T51" s="98" t="s">
        <v>26</v>
      </c>
      <c r="U51" s="98" t="s">
        <v>26</v>
      </c>
      <c r="V51" s="99" t="s">
        <v>26</v>
      </c>
    </row>
    <row r="52" spans="1:23" x14ac:dyDescent="0.25">
      <c r="A52" t="s">
        <v>1055</v>
      </c>
      <c r="B52" s="8" t="s">
        <v>291</v>
      </c>
      <c r="C52" s="153" t="s">
        <v>49</v>
      </c>
      <c r="D52" s="13" t="s">
        <v>121</v>
      </c>
      <c r="E52" s="4" t="s">
        <v>26</v>
      </c>
      <c r="F52" s="5" t="s">
        <v>26</v>
      </c>
      <c r="G52" s="5" t="s">
        <v>26</v>
      </c>
      <c r="H52" s="66" t="s">
        <v>26</v>
      </c>
      <c r="I52" s="3" t="s">
        <v>26</v>
      </c>
      <c r="J52" s="5" t="s">
        <v>26</v>
      </c>
      <c r="K52" s="66" t="s">
        <v>26</v>
      </c>
      <c r="L52" s="3" t="s">
        <v>26</v>
      </c>
      <c r="M52" s="5" t="s">
        <v>26</v>
      </c>
      <c r="N52" s="66" t="s">
        <v>26</v>
      </c>
      <c r="O52" s="3" t="s">
        <v>26</v>
      </c>
      <c r="P52" s="5" t="s">
        <v>26</v>
      </c>
      <c r="Q52" s="66" t="s">
        <v>26</v>
      </c>
      <c r="R52" s="62" t="s">
        <v>26</v>
      </c>
      <c r="S52" s="62" t="s">
        <v>26</v>
      </c>
      <c r="T52" s="98" t="s">
        <v>26</v>
      </c>
      <c r="U52" s="98" t="s">
        <v>26</v>
      </c>
      <c r="V52" s="99" t="s">
        <v>26</v>
      </c>
    </row>
    <row r="53" spans="1:23" x14ac:dyDescent="0.25">
      <c r="A53" t="s">
        <v>1055</v>
      </c>
      <c r="B53" s="8" t="s">
        <v>292</v>
      </c>
      <c r="C53" s="153" t="s">
        <v>49</v>
      </c>
      <c r="D53" s="13" t="s">
        <v>122</v>
      </c>
      <c r="E53" s="4" t="s">
        <v>26</v>
      </c>
      <c r="F53" s="5" t="s">
        <v>26</v>
      </c>
      <c r="G53" s="5" t="s">
        <v>26</v>
      </c>
      <c r="H53" s="66" t="s">
        <v>26</v>
      </c>
      <c r="I53" s="3" t="s">
        <v>26</v>
      </c>
      <c r="J53" s="5" t="s">
        <v>26</v>
      </c>
      <c r="K53" s="66" t="s">
        <v>26</v>
      </c>
      <c r="L53" s="3" t="s">
        <v>26</v>
      </c>
      <c r="M53" s="5" t="s">
        <v>26</v>
      </c>
      <c r="N53" s="66" t="s">
        <v>26</v>
      </c>
      <c r="O53" s="3" t="s">
        <v>26</v>
      </c>
      <c r="P53" s="5" t="s">
        <v>26</v>
      </c>
      <c r="Q53" s="66" t="s">
        <v>26</v>
      </c>
      <c r="R53" s="62" t="s">
        <v>26</v>
      </c>
      <c r="S53" s="62" t="s">
        <v>26</v>
      </c>
      <c r="T53" s="98" t="s">
        <v>26</v>
      </c>
      <c r="U53" s="98" t="s">
        <v>26</v>
      </c>
      <c r="V53" s="99" t="s">
        <v>26</v>
      </c>
    </row>
    <row r="54" spans="1:23" x14ac:dyDescent="0.25">
      <c r="A54" t="s">
        <v>1055</v>
      </c>
      <c r="B54" s="8" t="s">
        <v>293</v>
      </c>
      <c r="C54" s="153" t="s">
        <v>49</v>
      </c>
      <c r="D54" s="13" t="s">
        <v>84</v>
      </c>
      <c r="E54" s="4">
        <v>88</v>
      </c>
      <c r="F54" s="5">
        <v>22</v>
      </c>
      <c r="G54" s="5">
        <v>22</v>
      </c>
      <c r="H54" s="66">
        <f>G54/F54</f>
        <v>1</v>
      </c>
      <c r="I54" s="3">
        <v>23</v>
      </c>
      <c r="J54" s="5">
        <v>20</v>
      </c>
      <c r="K54" s="66">
        <f>J54/I54</f>
        <v>0.86956521739130432</v>
      </c>
      <c r="L54" s="3">
        <v>19</v>
      </c>
      <c r="M54" s="5">
        <v>11</v>
      </c>
      <c r="N54" s="66">
        <f>M54/L54</f>
        <v>0.57894736842105265</v>
      </c>
      <c r="O54" s="3">
        <v>24</v>
      </c>
      <c r="P54" s="5">
        <v>23</v>
      </c>
      <c r="Q54" s="66">
        <f>P54/O54</f>
        <v>0.95833333333333337</v>
      </c>
      <c r="R54" s="62">
        <f>(G54+J54)/(F54+I54)</f>
        <v>0.93333333333333335</v>
      </c>
      <c r="S54" s="62">
        <f>(M54+P54)/(L54+O54)</f>
        <v>0.79069767441860461</v>
      </c>
      <c r="T54" s="98">
        <f>(G54+M54)/(F54+L54)</f>
        <v>0.80487804878048785</v>
      </c>
      <c r="U54" s="98">
        <f>(J54+P54)/(I54+O54)</f>
        <v>0.91489361702127658</v>
      </c>
      <c r="V54" s="99">
        <f>(G54+J54+M54+P54)/E54</f>
        <v>0.86363636363636365</v>
      </c>
      <c r="W54" t="s">
        <v>834</v>
      </c>
    </row>
    <row r="55" spans="1:23" x14ac:dyDescent="0.25">
      <c r="A55" t="s">
        <v>1055</v>
      </c>
      <c r="B55" s="8" t="s">
        <v>294</v>
      </c>
      <c r="C55" s="153" t="s">
        <v>49</v>
      </c>
      <c r="D55" s="13" t="s">
        <v>148</v>
      </c>
      <c r="E55" s="4" t="s">
        <v>26</v>
      </c>
      <c r="F55" s="31" t="s">
        <v>26</v>
      </c>
      <c r="G55" s="31" t="s">
        <v>26</v>
      </c>
      <c r="H55" s="66" t="s">
        <v>26</v>
      </c>
      <c r="I55" s="3" t="s">
        <v>26</v>
      </c>
      <c r="J55" s="31" t="s">
        <v>26</v>
      </c>
      <c r="K55" s="66" t="s">
        <v>26</v>
      </c>
      <c r="L55" s="3" t="s">
        <v>26</v>
      </c>
      <c r="M55" s="31" t="s">
        <v>26</v>
      </c>
      <c r="N55" s="66" t="s">
        <v>26</v>
      </c>
      <c r="O55" s="3" t="s">
        <v>26</v>
      </c>
      <c r="P55" s="31" t="s">
        <v>26</v>
      </c>
      <c r="Q55" s="66" t="s">
        <v>26</v>
      </c>
      <c r="R55" s="62" t="s">
        <v>26</v>
      </c>
      <c r="S55" s="62" t="s">
        <v>26</v>
      </c>
      <c r="T55" s="98" t="s">
        <v>26</v>
      </c>
      <c r="U55" s="98" t="s">
        <v>26</v>
      </c>
      <c r="V55" s="99" t="s">
        <v>26</v>
      </c>
    </row>
    <row r="56" spans="1:23" x14ac:dyDescent="0.25">
      <c r="A56" t="s">
        <v>1055</v>
      </c>
      <c r="B56" s="8" t="s">
        <v>295</v>
      </c>
      <c r="C56" s="153" t="s">
        <v>49</v>
      </c>
      <c r="D56" s="13" t="s">
        <v>123</v>
      </c>
      <c r="E56" s="4">
        <v>53</v>
      </c>
      <c r="F56" s="5">
        <v>31</v>
      </c>
      <c r="G56" s="5">
        <v>27</v>
      </c>
      <c r="H56" s="66">
        <f>G56/F56</f>
        <v>0.87096774193548387</v>
      </c>
      <c r="I56" s="3">
        <v>1</v>
      </c>
      <c r="J56" s="5">
        <v>1</v>
      </c>
      <c r="K56" s="66">
        <f>J56/I56</f>
        <v>1</v>
      </c>
      <c r="L56" s="3">
        <v>12</v>
      </c>
      <c r="M56" s="5">
        <v>10</v>
      </c>
      <c r="N56" s="66">
        <f>M56/L56</f>
        <v>0.83333333333333337</v>
      </c>
      <c r="O56" s="3">
        <v>9</v>
      </c>
      <c r="P56" s="5">
        <v>7</v>
      </c>
      <c r="Q56" s="66">
        <f>P56/O56</f>
        <v>0.77777777777777779</v>
      </c>
      <c r="R56" s="62">
        <f>(G56+J56)/(F56+I56)</f>
        <v>0.875</v>
      </c>
      <c r="S56" s="62">
        <f>(M56+P56)/(L56+O56)</f>
        <v>0.80952380952380953</v>
      </c>
      <c r="T56" s="98">
        <f>(G56+M56)/(F56+L56)</f>
        <v>0.86046511627906974</v>
      </c>
      <c r="U56" s="98">
        <f>(J56+P56)/(I56+O56)</f>
        <v>0.8</v>
      </c>
      <c r="V56" s="99">
        <f>(G56+J56+M56+P56)/E56</f>
        <v>0.84905660377358494</v>
      </c>
    </row>
    <row r="57" spans="1:23" x14ac:dyDescent="0.25">
      <c r="A57" t="s">
        <v>1055</v>
      </c>
      <c r="B57" s="8" t="s">
        <v>296</v>
      </c>
      <c r="C57" s="153" t="s">
        <v>49</v>
      </c>
      <c r="D57" s="13" t="s">
        <v>35</v>
      </c>
      <c r="E57" s="4">
        <v>6</v>
      </c>
      <c r="F57" s="5">
        <v>3</v>
      </c>
      <c r="G57" s="5">
        <v>0</v>
      </c>
      <c r="H57" s="66">
        <f>G57/F57</f>
        <v>0</v>
      </c>
      <c r="I57" s="3">
        <v>1</v>
      </c>
      <c r="J57" s="5">
        <v>0</v>
      </c>
      <c r="K57" s="66">
        <f>J57/I57</f>
        <v>0</v>
      </c>
      <c r="L57" s="3">
        <v>1</v>
      </c>
      <c r="M57" s="5">
        <v>1</v>
      </c>
      <c r="N57" s="66">
        <f>M57/L57</f>
        <v>1</v>
      </c>
      <c r="O57" s="3">
        <v>1</v>
      </c>
      <c r="P57" s="5">
        <v>0</v>
      </c>
      <c r="Q57" s="66">
        <f>P57/O57</f>
        <v>0</v>
      </c>
      <c r="R57" s="62">
        <f>(G57+J57)/(F57+I57)</f>
        <v>0</v>
      </c>
      <c r="S57" s="62">
        <f>(M57+P57)/(L57+O57)</f>
        <v>0.5</v>
      </c>
      <c r="T57" s="98">
        <f>(G57+M57)/(F57+L57)</f>
        <v>0.25</v>
      </c>
      <c r="U57" s="98">
        <f>(J57+P57)/(I57+O57)</f>
        <v>0</v>
      </c>
      <c r="V57" s="99">
        <f>(G57+J57+M57+P57)/E57</f>
        <v>0.16666666666666666</v>
      </c>
    </row>
    <row r="58" spans="1:23" x14ac:dyDescent="0.25">
      <c r="A58" t="s">
        <v>1055</v>
      </c>
      <c r="B58" s="8" t="s">
        <v>297</v>
      </c>
      <c r="C58" s="153" t="s">
        <v>49</v>
      </c>
      <c r="D58" s="13" t="s">
        <v>124</v>
      </c>
      <c r="E58" s="4" t="s">
        <v>26</v>
      </c>
      <c r="F58" s="31" t="s">
        <v>26</v>
      </c>
      <c r="G58" s="31" t="s">
        <v>26</v>
      </c>
      <c r="H58" s="66" t="s">
        <v>26</v>
      </c>
      <c r="I58" s="3" t="s">
        <v>26</v>
      </c>
      <c r="J58" s="31" t="s">
        <v>26</v>
      </c>
      <c r="K58" s="66" t="s">
        <v>26</v>
      </c>
      <c r="L58" s="3" t="s">
        <v>26</v>
      </c>
      <c r="M58" s="31" t="s">
        <v>26</v>
      </c>
      <c r="N58" s="66" t="s">
        <v>26</v>
      </c>
      <c r="O58" s="3" t="s">
        <v>26</v>
      </c>
      <c r="P58" s="31" t="s">
        <v>26</v>
      </c>
      <c r="Q58" s="66" t="s">
        <v>26</v>
      </c>
      <c r="R58" s="62" t="s">
        <v>26</v>
      </c>
      <c r="S58" s="62" t="s">
        <v>26</v>
      </c>
      <c r="T58" s="98" t="s">
        <v>26</v>
      </c>
      <c r="U58" s="98" t="s">
        <v>26</v>
      </c>
      <c r="V58" s="99" t="s">
        <v>26</v>
      </c>
    </row>
    <row r="59" spans="1:23" x14ac:dyDescent="0.25">
      <c r="A59" t="s">
        <v>1055</v>
      </c>
      <c r="B59" s="8" t="s">
        <v>298</v>
      </c>
      <c r="C59" s="153" t="s">
        <v>50</v>
      </c>
      <c r="D59" s="11" t="s">
        <v>125</v>
      </c>
      <c r="E59" s="4">
        <v>1</v>
      </c>
      <c r="F59" s="5" t="s">
        <v>26</v>
      </c>
      <c r="G59" s="5" t="s">
        <v>26</v>
      </c>
      <c r="H59" s="66" t="s">
        <v>26</v>
      </c>
      <c r="I59" s="3" t="s">
        <v>26</v>
      </c>
      <c r="J59" s="5" t="s">
        <v>26</v>
      </c>
      <c r="K59" s="66" t="s">
        <v>26</v>
      </c>
      <c r="L59" s="3">
        <v>1</v>
      </c>
      <c r="M59" s="5">
        <v>0</v>
      </c>
      <c r="N59" s="66">
        <f>M59/L59</f>
        <v>0</v>
      </c>
      <c r="O59" s="3" t="s">
        <v>26</v>
      </c>
      <c r="P59" s="5" t="s">
        <v>26</v>
      </c>
      <c r="Q59" s="66" t="s">
        <v>26</v>
      </c>
      <c r="R59" s="62" t="s">
        <v>26</v>
      </c>
      <c r="S59" s="62">
        <f>N59</f>
        <v>0</v>
      </c>
      <c r="T59" s="98">
        <f>N59</f>
        <v>0</v>
      </c>
      <c r="U59" s="98"/>
      <c r="V59" s="99">
        <f>(M59)/E59</f>
        <v>0</v>
      </c>
    </row>
    <row r="60" spans="1:23" x14ac:dyDescent="0.25">
      <c r="A60" t="s">
        <v>1055</v>
      </c>
      <c r="B60" s="8" t="s">
        <v>299</v>
      </c>
      <c r="C60" s="153" t="s">
        <v>50</v>
      </c>
      <c r="D60" s="11" t="s">
        <v>126</v>
      </c>
      <c r="E60" s="4" t="s">
        <v>26</v>
      </c>
      <c r="F60" s="5" t="s">
        <v>26</v>
      </c>
      <c r="G60" s="5" t="s">
        <v>26</v>
      </c>
      <c r="H60" s="66" t="s">
        <v>26</v>
      </c>
      <c r="I60" s="3" t="s">
        <v>26</v>
      </c>
      <c r="J60" s="5" t="s">
        <v>26</v>
      </c>
      <c r="K60" s="66" t="s">
        <v>26</v>
      </c>
      <c r="L60" s="3" t="s">
        <v>26</v>
      </c>
      <c r="M60" s="5" t="s">
        <v>26</v>
      </c>
      <c r="N60" s="66" t="s">
        <v>26</v>
      </c>
      <c r="O60" s="3" t="s">
        <v>26</v>
      </c>
      <c r="P60" s="5" t="s">
        <v>26</v>
      </c>
      <c r="Q60" s="66" t="s">
        <v>26</v>
      </c>
      <c r="R60" s="62" t="s">
        <v>26</v>
      </c>
      <c r="S60" s="62" t="s">
        <v>26</v>
      </c>
      <c r="T60" s="98" t="s">
        <v>26</v>
      </c>
      <c r="U60" s="98" t="s">
        <v>26</v>
      </c>
      <c r="V60" s="99" t="s">
        <v>26</v>
      </c>
    </row>
    <row r="61" spans="1:23" x14ac:dyDescent="0.25">
      <c r="A61" t="s">
        <v>1055</v>
      </c>
      <c r="B61" s="8" t="s">
        <v>300</v>
      </c>
      <c r="C61" s="153" t="s">
        <v>50</v>
      </c>
      <c r="D61" s="11" t="s">
        <v>127</v>
      </c>
      <c r="E61" s="4" t="s">
        <v>26</v>
      </c>
      <c r="F61" s="5" t="s">
        <v>26</v>
      </c>
      <c r="G61" s="5" t="s">
        <v>26</v>
      </c>
      <c r="H61" s="66" t="s">
        <v>26</v>
      </c>
      <c r="I61" s="3" t="s">
        <v>26</v>
      </c>
      <c r="J61" s="5" t="s">
        <v>26</v>
      </c>
      <c r="K61" s="66" t="s">
        <v>26</v>
      </c>
      <c r="L61" s="3" t="s">
        <v>26</v>
      </c>
      <c r="M61" s="5" t="s">
        <v>26</v>
      </c>
      <c r="N61" s="66" t="s">
        <v>26</v>
      </c>
      <c r="O61" s="3" t="s">
        <v>26</v>
      </c>
      <c r="P61" s="5" t="s">
        <v>26</v>
      </c>
      <c r="Q61" s="66" t="s">
        <v>26</v>
      </c>
      <c r="R61" s="62" t="s">
        <v>26</v>
      </c>
      <c r="S61" s="62" t="s">
        <v>26</v>
      </c>
      <c r="T61" s="98" t="s">
        <v>26</v>
      </c>
      <c r="U61" s="98" t="s">
        <v>26</v>
      </c>
      <c r="V61" s="99" t="s">
        <v>26</v>
      </c>
    </row>
    <row r="62" spans="1:23" x14ac:dyDescent="0.25">
      <c r="A62" t="s">
        <v>1055</v>
      </c>
      <c r="B62" s="8" t="s">
        <v>301</v>
      </c>
      <c r="C62" s="153" t="s">
        <v>50</v>
      </c>
      <c r="D62" s="11" t="s">
        <v>128</v>
      </c>
      <c r="E62" s="4" t="s">
        <v>26</v>
      </c>
      <c r="F62" s="5" t="s">
        <v>26</v>
      </c>
      <c r="G62" s="5" t="s">
        <v>26</v>
      </c>
      <c r="H62" s="66" t="s">
        <v>26</v>
      </c>
      <c r="I62" s="3" t="s">
        <v>26</v>
      </c>
      <c r="J62" s="5" t="s">
        <v>26</v>
      </c>
      <c r="K62" s="66" t="s">
        <v>26</v>
      </c>
      <c r="L62" s="3" t="s">
        <v>26</v>
      </c>
      <c r="M62" s="5" t="s">
        <v>26</v>
      </c>
      <c r="N62" s="66" t="s">
        <v>26</v>
      </c>
      <c r="O62" s="3" t="s">
        <v>26</v>
      </c>
      <c r="P62" s="5" t="s">
        <v>26</v>
      </c>
      <c r="Q62" s="66" t="s">
        <v>26</v>
      </c>
      <c r="R62" s="62" t="s">
        <v>26</v>
      </c>
      <c r="S62" s="62" t="s">
        <v>26</v>
      </c>
      <c r="T62" s="98" t="s">
        <v>26</v>
      </c>
      <c r="U62" s="98" t="s">
        <v>26</v>
      </c>
      <c r="V62" s="99" t="s">
        <v>26</v>
      </c>
    </row>
    <row r="63" spans="1:23" x14ac:dyDescent="0.25">
      <c r="A63" t="s">
        <v>1055</v>
      </c>
      <c r="B63" s="8" t="s">
        <v>302</v>
      </c>
      <c r="C63" s="153" t="s">
        <v>50</v>
      </c>
      <c r="D63" s="11" t="s">
        <v>129</v>
      </c>
      <c r="E63" s="4">
        <v>15</v>
      </c>
      <c r="F63" s="5">
        <v>1</v>
      </c>
      <c r="G63" s="5">
        <v>1</v>
      </c>
      <c r="H63" s="66">
        <f>G63/F63</f>
        <v>1</v>
      </c>
      <c r="I63" s="3" t="s">
        <v>26</v>
      </c>
      <c r="J63" s="5" t="s">
        <v>26</v>
      </c>
      <c r="K63" s="66" t="s">
        <v>26</v>
      </c>
      <c r="L63" s="3">
        <v>10</v>
      </c>
      <c r="M63" s="5">
        <v>9</v>
      </c>
      <c r="N63" s="66">
        <f>M63/L63</f>
        <v>0.9</v>
      </c>
      <c r="O63" s="3">
        <v>4</v>
      </c>
      <c r="P63" s="5">
        <v>4</v>
      </c>
      <c r="Q63" s="66">
        <f>P63/O63</f>
        <v>1</v>
      </c>
      <c r="R63" s="62">
        <f>H63</f>
        <v>1</v>
      </c>
      <c r="S63" s="62">
        <f>(M63+P63)/(L63+O63)</f>
        <v>0.9285714285714286</v>
      </c>
      <c r="T63" s="98">
        <f>(G63+M63)/(F63+L63)</f>
        <v>0.90909090909090906</v>
      </c>
      <c r="U63" s="98">
        <f>Q63</f>
        <v>1</v>
      </c>
      <c r="V63" s="99">
        <f>(G63+M63+P63)/E63</f>
        <v>0.93333333333333335</v>
      </c>
      <c r="W63" t="s">
        <v>835</v>
      </c>
    </row>
    <row r="64" spans="1:23" x14ac:dyDescent="0.25">
      <c r="A64" t="s">
        <v>1055</v>
      </c>
      <c r="B64" s="8" t="s">
        <v>303</v>
      </c>
      <c r="C64" s="153" t="s">
        <v>50</v>
      </c>
      <c r="D64" s="11" t="s">
        <v>130</v>
      </c>
      <c r="E64" s="4">
        <v>3</v>
      </c>
      <c r="F64" s="5">
        <v>1</v>
      </c>
      <c r="G64" s="5">
        <v>1</v>
      </c>
      <c r="H64" s="66">
        <f>G64/F64</f>
        <v>1</v>
      </c>
      <c r="I64" s="3" t="s">
        <v>26</v>
      </c>
      <c r="J64" s="5" t="s">
        <v>26</v>
      </c>
      <c r="K64" s="66" t="s">
        <v>26</v>
      </c>
      <c r="L64" s="3">
        <v>2</v>
      </c>
      <c r="M64" s="5">
        <v>2</v>
      </c>
      <c r="N64" s="66">
        <f>M64/L64</f>
        <v>1</v>
      </c>
      <c r="O64" s="3" t="s">
        <v>26</v>
      </c>
      <c r="P64" s="5" t="s">
        <v>26</v>
      </c>
      <c r="Q64" s="66" t="s">
        <v>26</v>
      </c>
      <c r="R64" s="62">
        <f>H64</f>
        <v>1</v>
      </c>
      <c r="S64" s="62">
        <f>N64</f>
        <v>1</v>
      </c>
      <c r="T64" s="98">
        <f>(G64+M64)/(F64+L64)</f>
        <v>1</v>
      </c>
      <c r="U64" s="98" t="s">
        <v>26</v>
      </c>
      <c r="V64" s="99">
        <f>(G64+M64)/E64</f>
        <v>1</v>
      </c>
    </row>
    <row r="65" spans="1:23" x14ac:dyDescent="0.25">
      <c r="A65" t="s">
        <v>1055</v>
      </c>
      <c r="B65" s="8" t="s">
        <v>304</v>
      </c>
      <c r="C65" s="153" t="s">
        <v>50</v>
      </c>
      <c r="D65" s="11" t="s">
        <v>85</v>
      </c>
      <c r="E65" s="4">
        <v>7</v>
      </c>
      <c r="F65" s="5" t="s">
        <v>26</v>
      </c>
      <c r="G65" s="5" t="s">
        <v>26</v>
      </c>
      <c r="H65" s="66" t="s">
        <v>26</v>
      </c>
      <c r="I65" s="3" t="s">
        <v>26</v>
      </c>
      <c r="J65" s="5" t="s">
        <v>26</v>
      </c>
      <c r="K65" s="66" t="s">
        <v>26</v>
      </c>
      <c r="L65" s="3" t="s">
        <v>26</v>
      </c>
      <c r="M65" s="5" t="s">
        <v>26</v>
      </c>
      <c r="N65" s="66" t="s">
        <v>26</v>
      </c>
      <c r="O65" s="3">
        <v>7</v>
      </c>
      <c r="P65" s="5">
        <v>7</v>
      </c>
      <c r="Q65" s="66">
        <f>P65/O65</f>
        <v>1</v>
      </c>
      <c r="R65" s="62" t="s">
        <v>26</v>
      </c>
      <c r="S65" s="62">
        <f>Q65</f>
        <v>1</v>
      </c>
      <c r="T65" s="98" t="s">
        <v>26</v>
      </c>
      <c r="U65" s="98" t="s">
        <v>26</v>
      </c>
      <c r="V65" s="99">
        <f>(P65)/E65</f>
        <v>1</v>
      </c>
      <c r="W65" t="s">
        <v>836</v>
      </c>
    </row>
    <row r="66" spans="1:23" x14ac:dyDescent="0.25">
      <c r="A66" t="s">
        <v>1055</v>
      </c>
      <c r="B66" s="8" t="s">
        <v>305</v>
      </c>
      <c r="C66" s="153" t="s">
        <v>50</v>
      </c>
      <c r="D66" s="11" t="s">
        <v>131</v>
      </c>
      <c r="E66" s="4">
        <v>5</v>
      </c>
      <c r="F66" s="5">
        <v>1</v>
      </c>
      <c r="G66" s="5">
        <v>0</v>
      </c>
      <c r="H66" s="66">
        <f>G66/F66</f>
        <v>0</v>
      </c>
      <c r="I66" s="3" t="s">
        <v>26</v>
      </c>
      <c r="J66" s="5" t="s">
        <v>26</v>
      </c>
      <c r="K66" s="66" t="s">
        <v>26</v>
      </c>
      <c r="L66" s="3">
        <v>1</v>
      </c>
      <c r="M66" s="5">
        <v>1</v>
      </c>
      <c r="N66" s="66">
        <f>M66/L66</f>
        <v>1</v>
      </c>
      <c r="O66" s="3">
        <v>3</v>
      </c>
      <c r="P66" s="5">
        <v>3</v>
      </c>
      <c r="Q66" s="66">
        <f>P66/O66</f>
        <v>1</v>
      </c>
      <c r="R66" s="62">
        <f>H66</f>
        <v>0</v>
      </c>
      <c r="S66" s="62">
        <f>(M66+P66)/(L66+O66)</f>
        <v>1</v>
      </c>
      <c r="T66" s="98">
        <f>(G66+M66)/(F66+L66)</f>
        <v>0.5</v>
      </c>
      <c r="U66" s="98">
        <f>Q66</f>
        <v>1</v>
      </c>
      <c r="V66" s="99">
        <f>(G66+M66+P66)/E66</f>
        <v>0.8</v>
      </c>
    </row>
    <row r="67" spans="1:23" x14ac:dyDescent="0.25">
      <c r="A67" t="s">
        <v>1055</v>
      </c>
      <c r="B67" s="8" t="s">
        <v>306</v>
      </c>
      <c r="C67" s="153" t="s">
        <v>50</v>
      </c>
      <c r="D67" s="11" t="s">
        <v>36</v>
      </c>
      <c r="E67" s="4" t="s">
        <v>26</v>
      </c>
      <c r="F67" s="5" t="s">
        <v>26</v>
      </c>
      <c r="G67" s="5" t="s">
        <v>26</v>
      </c>
      <c r="H67" s="66" t="s">
        <v>26</v>
      </c>
      <c r="I67" s="3" t="s">
        <v>26</v>
      </c>
      <c r="J67" s="5" t="s">
        <v>26</v>
      </c>
      <c r="K67" s="66" t="s">
        <v>26</v>
      </c>
      <c r="L67" s="3" t="s">
        <v>26</v>
      </c>
      <c r="M67" s="5" t="s">
        <v>26</v>
      </c>
      <c r="N67" s="66" t="s">
        <v>26</v>
      </c>
      <c r="O67" s="3" t="s">
        <v>26</v>
      </c>
      <c r="P67" s="5" t="s">
        <v>26</v>
      </c>
      <c r="Q67" s="66" t="s">
        <v>26</v>
      </c>
      <c r="R67" s="62" t="s">
        <v>26</v>
      </c>
      <c r="S67" s="62" t="s">
        <v>26</v>
      </c>
      <c r="T67" s="98" t="s">
        <v>26</v>
      </c>
      <c r="U67" s="98" t="s">
        <v>26</v>
      </c>
      <c r="V67" s="99" t="s">
        <v>26</v>
      </c>
    </row>
    <row r="68" spans="1:23" x14ac:dyDescent="0.25">
      <c r="A68" t="s">
        <v>1055</v>
      </c>
      <c r="B68" s="8" t="s">
        <v>307</v>
      </c>
      <c r="C68" s="153" t="s">
        <v>50</v>
      </c>
      <c r="D68" s="11" t="s">
        <v>37</v>
      </c>
      <c r="E68" s="4">
        <v>9</v>
      </c>
      <c r="F68" s="5" t="s">
        <v>26</v>
      </c>
      <c r="G68" s="5" t="s">
        <v>26</v>
      </c>
      <c r="H68" s="66" t="s">
        <v>26</v>
      </c>
      <c r="I68" s="3" t="s">
        <v>26</v>
      </c>
      <c r="J68" s="5" t="s">
        <v>26</v>
      </c>
      <c r="K68" s="66" t="s">
        <v>26</v>
      </c>
      <c r="L68" s="3">
        <v>1</v>
      </c>
      <c r="M68" s="5">
        <v>1</v>
      </c>
      <c r="N68" s="66">
        <f>M68/L68</f>
        <v>1</v>
      </c>
      <c r="O68" s="3">
        <v>8</v>
      </c>
      <c r="P68" s="5">
        <v>8</v>
      </c>
      <c r="Q68" s="66">
        <f>P68/O68</f>
        <v>1</v>
      </c>
      <c r="R68" s="62" t="s">
        <v>26</v>
      </c>
      <c r="S68" s="62">
        <f>(M68+P68)/(L68+O68)</f>
        <v>1</v>
      </c>
      <c r="T68" s="98">
        <f>N68</f>
        <v>1</v>
      </c>
      <c r="U68" s="98">
        <f>Q68</f>
        <v>1</v>
      </c>
      <c r="V68" s="99">
        <f>(M68+P68)/E68</f>
        <v>1</v>
      </c>
    </row>
    <row r="69" spans="1:23" x14ac:dyDescent="0.25">
      <c r="A69" t="s">
        <v>1055</v>
      </c>
      <c r="B69" s="8" t="s">
        <v>308</v>
      </c>
      <c r="C69" s="153" t="s">
        <v>51</v>
      </c>
      <c r="D69" s="13" t="s">
        <v>86</v>
      </c>
      <c r="E69" s="4">
        <v>14</v>
      </c>
      <c r="F69" s="5">
        <v>7</v>
      </c>
      <c r="G69" s="5">
        <v>7</v>
      </c>
      <c r="H69" s="66">
        <f>G69/F69</f>
        <v>1</v>
      </c>
      <c r="I69" s="3" t="s">
        <v>26</v>
      </c>
      <c r="J69" s="5" t="s">
        <v>26</v>
      </c>
      <c r="K69" s="66" t="s">
        <v>26</v>
      </c>
      <c r="L69" s="3">
        <v>6</v>
      </c>
      <c r="M69" s="5">
        <v>4</v>
      </c>
      <c r="N69" s="66">
        <f>M69/L69</f>
        <v>0.66666666666666663</v>
      </c>
      <c r="O69" s="3">
        <v>1</v>
      </c>
      <c r="P69" s="5">
        <v>1</v>
      </c>
      <c r="Q69" s="66">
        <f>P69/O69</f>
        <v>1</v>
      </c>
      <c r="R69" s="62">
        <f>H69</f>
        <v>1</v>
      </c>
      <c r="S69" s="62">
        <f>(M69+P69)/(L69+O69)</f>
        <v>0.7142857142857143</v>
      </c>
      <c r="T69" s="98">
        <f>(G69+M69)/(F69+L69)</f>
        <v>0.84615384615384615</v>
      </c>
      <c r="U69" s="98">
        <f>Q69</f>
        <v>1</v>
      </c>
      <c r="V69" s="99">
        <f>(G69+M69+P69)/E69</f>
        <v>0.8571428571428571</v>
      </c>
    </row>
    <row r="70" spans="1:23" x14ac:dyDescent="0.25">
      <c r="A70" t="s">
        <v>1055</v>
      </c>
      <c r="B70" s="8" t="s">
        <v>309</v>
      </c>
      <c r="C70" s="153" t="s">
        <v>51</v>
      </c>
      <c r="D70" s="13" t="s">
        <v>132</v>
      </c>
      <c r="E70" s="4" t="s">
        <v>26</v>
      </c>
      <c r="F70" s="5" t="s">
        <v>26</v>
      </c>
      <c r="G70" s="5" t="s">
        <v>26</v>
      </c>
      <c r="H70" s="66" t="s">
        <v>26</v>
      </c>
      <c r="I70" s="3" t="s">
        <v>26</v>
      </c>
      <c r="J70" s="5" t="s">
        <v>26</v>
      </c>
      <c r="K70" s="66" t="s">
        <v>26</v>
      </c>
      <c r="L70" s="3" t="s">
        <v>26</v>
      </c>
      <c r="M70" s="5" t="s">
        <v>26</v>
      </c>
      <c r="N70" s="66" t="s">
        <v>26</v>
      </c>
      <c r="O70" s="3" t="s">
        <v>26</v>
      </c>
      <c r="P70" s="5" t="s">
        <v>26</v>
      </c>
      <c r="Q70" s="66" t="s">
        <v>26</v>
      </c>
      <c r="R70" s="62" t="s">
        <v>26</v>
      </c>
      <c r="S70" s="62" t="s">
        <v>26</v>
      </c>
      <c r="T70" s="98" t="s">
        <v>26</v>
      </c>
      <c r="U70" s="98" t="s">
        <v>26</v>
      </c>
      <c r="V70" s="99" t="s">
        <v>26</v>
      </c>
    </row>
    <row r="71" spans="1:23" x14ac:dyDescent="0.25">
      <c r="A71" t="s">
        <v>1055</v>
      </c>
      <c r="B71" s="8" t="s">
        <v>310</v>
      </c>
      <c r="C71" s="153" t="s">
        <v>51</v>
      </c>
      <c r="D71" s="13" t="s">
        <v>38</v>
      </c>
      <c r="E71" s="4" t="s">
        <v>26</v>
      </c>
      <c r="F71" s="5" t="s">
        <v>26</v>
      </c>
      <c r="G71" s="5" t="s">
        <v>26</v>
      </c>
      <c r="H71" s="66" t="s">
        <v>26</v>
      </c>
      <c r="I71" s="3" t="s">
        <v>26</v>
      </c>
      <c r="J71" s="5" t="s">
        <v>26</v>
      </c>
      <c r="K71" s="66" t="s">
        <v>26</v>
      </c>
      <c r="L71" s="3" t="s">
        <v>26</v>
      </c>
      <c r="M71" s="5" t="s">
        <v>26</v>
      </c>
      <c r="N71" s="66" t="s">
        <v>26</v>
      </c>
      <c r="O71" s="3" t="s">
        <v>26</v>
      </c>
      <c r="P71" s="5" t="s">
        <v>26</v>
      </c>
      <c r="Q71" s="66" t="s">
        <v>26</v>
      </c>
      <c r="R71" s="62" t="s">
        <v>26</v>
      </c>
      <c r="S71" s="62" t="s">
        <v>26</v>
      </c>
      <c r="T71" s="98" t="s">
        <v>26</v>
      </c>
      <c r="U71" s="98" t="s">
        <v>26</v>
      </c>
      <c r="V71" s="99" t="s">
        <v>26</v>
      </c>
    </row>
    <row r="72" spans="1:23" x14ac:dyDescent="0.25">
      <c r="A72" t="s">
        <v>1055</v>
      </c>
      <c r="B72" s="8" t="s">
        <v>311</v>
      </c>
      <c r="C72" s="153" t="s">
        <v>51</v>
      </c>
      <c r="D72" s="13" t="s">
        <v>39</v>
      </c>
      <c r="E72" s="4" t="s">
        <v>26</v>
      </c>
      <c r="F72" s="5" t="s">
        <v>26</v>
      </c>
      <c r="G72" s="5" t="s">
        <v>26</v>
      </c>
      <c r="H72" s="66" t="s">
        <v>26</v>
      </c>
      <c r="I72" s="3" t="s">
        <v>26</v>
      </c>
      <c r="J72" s="5" t="s">
        <v>26</v>
      </c>
      <c r="K72" s="66" t="s">
        <v>26</v>
      </c>
      <c r="L72" s="3" t="s">
        <v>26</v>
      </c>
      <c r="M72" s="5" t="s">
        <v>26</v>
      </c>
      <c r="N72" s="66" t="s">
        <v>26</v>
      </c>
      <c r="O72" s="3" t="s">
        <v>26</v>
      </c>
      <c r="P72" s="5" t="s">
        <v>26</v>
      </c>
      <c r="Q72" s="66" t="s">
        <v>26</v>
      </c>
      <c r="R72" s="62" t="s">
        <v>26</v>
      </c>
      <c r="S72" s="62" t="s">
        <v>26</v>
      </c>
      <c r="T72" s="98" t="s">
        <v>26</v>
      </c>
      <c r="U72" s="98" t="s">
        <v>26</v>
      </c>
      <c r="V72" s="99" t="s">
        <v>26</v>
      </c>
    </row>
    <row r="73" spans="1:23" x14ac:dyDescent="0.25">
      <c r="A73" t="s">
        <v>1055</v>
      </c>
      <c r="B73" s="8" t="s">
        <v>312</v>
      </c>
      <c r="C73" s="153" t="s">
        <v>51</v>
      </c>
      <c r="D73" s="13" t="s">
        <v>133</v>
      </c>
      <c r="E73" s="4">
        <v>5</v>
      </c>
      <c r="F73" s="5">
        <v>1</v>
      </c>
      <c r="G73" s="5">
        <v>0</v>
      </c>
      <c r="H73" s="66">
        <f>G73/F73</f>
        <v>0</v>
      </c>
      <c r="I73" s="3" t="s">
        <v>26</v>
      </c>
      <c r="J73" s="5" t="s">
        <v>26</v>
      </c>
      <c r="K73" s="66" t="s">
        <v>26</v>
      </c>
      <c r="L73" s="3">
        <v>4</v>
      </c>
      <c r="M73" s="5">
        <v>2</v>
      </c>
      <c r="N73" s="66">
        <f>M73/L73</f>
        <v>0.5</v>
      </c>
      <c r="O73" s="3" t="s">
        <v>26</v>
      </c>
      <c r="P73" s="5" t="s">
        <v>26</v>
      </c>
      <c r="Q73" s="66" t="s">
        <v>26</v>
      </c>
      <c r="R73" s="62">
        <f>H73</f>
        <v>0</v>
      </c>
      <c r="S73" s="62">
        <f>N73</f>
        <v>0.5</v>
      </c>
      <c r="T73" s="98">
        <f>(G73+M73)/(F73+L73)</f>
        <v>0.4</v>
      </c>
      <c r="U73" s="98" t="s">
        <v>26</v>
      </c>
      <c r="V73" s="99">
        <f>(G73+M73)/E73</f>
        <v>0.4</v>
      </c>
    </row>
    <row r="74" spans="1:23" x14ac:dyDescent="0.25">
      <c r="A74" t="s">
        <v>1055</v>
      </c>
      <c r="B74" s="8" t="s">
        <v>313</v>
      </c>
      <c r="C74" s="153" t="s">
        <v>51</v>
      </c>
      <c r="D74" s="13" t="s">
        <v>134</v>
      </c>
      <c r="E74" s="4">
        <v>2</v>
      </c>
      <c r="F74" s="5">
        <v>2</v>
      </c>
      <c r="G74" s="5">
        <v>2</v>
      </c>
      <c r="H74" s="66">
        <f>G74/F74</f>
        <v>1</v>
      </c>
      <c r="I74" s="3" t="s">
        <v>26</v>
      </c>
      <c r="J74" s="5" t="s">
        <v>26</v>
      </c>
      <c r="K74" s="66" t="s">
        <v>26</v>
      </c>
      <c r="L74" s="3" t="s">
        <v>26</v>
      </c>
      <c r="M74" s="5" t="s">
        <v>26</v>
      </c>
      <c r="N74" s="66" t="s">
        <v>26</v>
      </c>
      <c r="O74" s="3" t="s">
        <v>26</v>
      </c>
      <c r="P74" s="5" t="s">
        <v>26</v>
      </c>
      <c r="Q74" s="66" t="s">
        <v>26</v>
      </c>
      <c r="R74" s="62">
        <f>H74</f>
        <v>1</v>
      </c>
      <c r="S74" s="62" t="s">
        <v>26</v>
      </c>
      <c r="T74" s="98">
        <f>H74</f>
        <v>1</v>
      </c>
      <c r="U74" s="98" t="s">
        <v>26</v>
      </c>
      <c r="V74" s="99">
        <f>(G74)/E74</f>
        <v>1</v>
      </c>
    </row>
    <row r="75" spans="1:23" x14ac:dyDescent="0.25">
      <c r="A75" t="s">
        <v>1055</v>
      </c>
      <c r="B75" s="8" t="s">
        <v>314</v>
      </c>
      <c r="C75" s="153" t="s">
        <v>51</v>
      </c>
      <c r="D75" s="13" t="s">
        <v>87</v>
      </c>
      <c r="E75" s="4">
        <v>1</v>
      </c>
      <c r="F75" s="5" t="s">
        <v>26</v>
      </c>
      <c r="G75" s="5" t="s">
        <v>26</v>
      </c>
      <c r="H75" s="66" t="s">
        <v>26</v>
      </c>
      <c r="I75" s="3" t="s">
        <v>26</v>
      </c>
      <c r="J75" s="5" t="s">
        <v>26</v>
      </c>
      <c r="K75" s="66" t="s">
        <v>26</v>
      </c>
      <c r="L75" s="3" t="s">
        <v>26</v>
      </c>
      <c r="M75" s="5" t="s">
        <v>26</v>
      </c>
      <c r="N75" s="66" t="s">
        <v>26</v>
      </c>
      <c r="O75" s="3">
        <v>1</v>
      </c>
      <c r="P75" s="5">
        <v>0</v>
      </c>
      <c r="Q75" s="66">
        <f>P75/O75</f>
        <v>0</v>
      </c>
      <c r="R75" s="62" t="s">
        <v>26</v>
      </c>
      <c r="S75" s="62">
        <f>Q75</f>
        <v>0</v>
      </c>
      <c r="T75" s="98" t="s">
        <v>26</v>
      </c>
      <c r="U75" s="98">
        <f>Q75</f>
        <v>0</v>
      </c>
      <c r="V75" s="99">
        <f>(P75)/E75</f>
        <v>0</v>
      </c>
    </row>
    <row r="76" spans="1:23" x14ac:dyDescent="0.25">
      <c r="A76" t="s">
        <v>1055</v>
      </c>
      <c r="B76" s="8" t="s">
        <v>315</v>
      </c>
      <c r="C76" s="153" t="s">
        <v>51</v>
      </c>
      <c r="D76" s="13" t="s">
        <v>135</v>
      </c>
      <c r="E76" s="4" t="s">
        <v>26</v>
      </c>
      <c r="F76" s="5" t="s">
        <v>26</v>
      </c>
      <c r="G76" s="5" t="s">
        <v>26</v>
      </c>
      <c r="H76" s="66" t="s">
        <v>26</v>
      </c>
      <c r="I76" s="3" t="s">
        <v>26</v>
      </c>
      <c r="J76" s="5" t="s">
        <v>26</v>
      </c>
      <c r="K76" s="66" t="s">
        <v>26</v>
      </c>
      <c r="L76" s="3" t="s">
        <v>26</v>
      </c>
      <c r="M76" s="5" t="s">
        <v>26</v>
      </c>
      <c r="N76" s="66" t="s">
        <v>26</v>
      </c>
      <c r="O76" s="3" t="s">
        <v>26</v>
      </c>
      <c r="P76" s="5" t="s">
        <v>26</v>
      </c>
      <c r="Q76" s="66" t="s">
        <v>26</v>
      </c>
      <c r="R76" s="62" t="s">
        <v>26</v>
      </c>
      <c r="S76" s="62" t="s">
        <v>26</v>
      </c>
      <c r="T76" s="98" t="s">
        <v>26</v>
      </c>
      <c r="U76" s="98" t="s">
        <v>26</v>
      </c>
      <c r="V76" s="99" t="s">
        <v>26</v>
      </c>
    </row>
    <row r="77" spans="1:23" x14ac:dyDescent="0.25">
      <c r="A77" t="s">
        <v>1055</v>
      </c>
      <c r="B77" s="8" t="s">
        <v>316</v>
      </c>
      <c r="C77" s="153" t="s">
        <v>52</v>
      </c>
      <c r="D77" s="11" t="s">
        <v>136</v>
      </c>
      <c r="E77" s="4">
        <v>28</v>
      </c>
      <c r="F77" s="5">
        <v>11</v>
      </c>
      <c r="G77" s="5">
        <v>11</v>
      </c>
      <c r="H77" s="66">
        <f>G77/F77</f>
        <v>1</v>
      </c>
      <c r="I77" s="3">
        <v>2</v>
      </c>
      <c r="J77" s="5">
        <v>1</v>
      </c>
      <c r="K77" s="66">
        <f>J77/I77</f>
        <v>0.5</v>
      </c>
      <c r="L77" s="3">
        <v>11</v>
      </c>
      <c r="M77" s="5">
        <v>10</v>
      </c>
      <c r="N77" s="66">
        <f>M77/L77</f>
        <v>0.90909090909090906</v>
      </c>
      <c r="O77" s="3">
        <v>1</v>
      </c>
      <c r="P77" s="5">
        <v>1</v>
      </c>
      <c r="Q77" s="66">
        <f>P77/O77</f>
        <v>1</v>
      </c>
      <c r="R77" s="62">
        <f>(G77+J77)/(F77+I77)</f>
        <v>0.92307692307692313</v>
      </c>
      <c r="S77" s="62">
        <f>(M77+P77)/(L77+O77)</f>
        <v>0.91666666666666663</v>
      </c>
      <c r="T77" s="98">
        <f>(G77+M77)/(F77+L77)</f>
        <v>0.95454545454545459</v>
      </c>
      <c r="U77" s="62">
        <f>(J77+P77)/(I77+O77)</f>
        <v>0.66666666666666663</v>
      </c>
      <c r="V77" s="100">
        <f>(G77+J77+M77+P77)/E77</f>
        <v>0.8214285714285714</v>
      </c>
      <c r="W77" t="s">
        <v>837</v>
      </c>
    </row>
    <row r="78" spans="1:23" x14ac:dyDescent="0.25">
      <c r="A78" t="s">
        <v>1055</v>
      </c>
      <c r="B78" s="8" t="s">
        <v>317</v>
      </c>
      <c r="C78" s="153" t="s">
        <v>52</v>
      </c>
      <c r="D78" s="11" t="s">
        <v>150</v>
      </c>
      <c r="E78" s="4">
        <v>1</v>
      </c>
      <c r="F78" s="5" t="s">
        <v>26</v>
      </c>
      <c r="G78" s="5" t="s">
        <v>26</v>
      </c>
      <c r="H78" s="66" t="s">
        <v>26</v>
      </c>
      <c r="I78" s="3" t="s">
        <v>26</v>
      </c>
      <c r="J78" s="5" t="s">
        <v>26</v>
      </c>
      <c r="K78" s="66" t="s">
        <v>26</v>
      </c>
      <c r="L78" s="3" t="s">
        <v>26</v>
      </c>
      <c r="M78" s="5" t="s">
        <v>26</v>
      </c>
      <c r="N78" s="66" t="s">
        <v>26</v>
      </c>
      <c r="O78" s="3">
        <v>1</v>
      </c>
      <c r="P78" s="5">
        <v>0</v>
      </c>
      <c r="Q78" s="66">
        <f>P78/O78</f>
        <v>0</v>
      </c>
      <c r="R78" s="62" t="s">
        <v>26</v>
      </c>
      <c r="S78" s="62">
        <f>Q78</f>
        <v>0</v>
      </c>
      <c r="T78" s="98" t="s">
        <v>26</v>
      </c>
      <c r="U78" s="98">
        <f>Q78</f>
        <v>0</v>
      </c>
      <c r="V78" s="99">
        <f>P78/E78</f>
        <v>0</v>
      </c>
    </row>
    <row r="79" spans="1:23" x14ac:dyDescent="0.25">
      <c r="A79" t="s">
        <v>1055</v>
      </c>
      <c r="B79" s="8" t="s">
        <v>318</v>
      </c>
      <c r="C79" s="153" t="s">
        <v>52</v>
      </c>
      <c r="D79" s="11" t="s">
        <v>149</v>
      </c>
      <c r="E79" s="4">
        <v>22</v>
      </c>
      <c r="F79" s="5">
        <v>6</v>
      </c>
      <c r="G79" s="31">
        <v>6</v>
      </c>
      <c r="H79" s="66">
        <f>G79/F79</f>
        <v>1</v>
      </c>
      <c r="I79" s="3" t="s">
        <v>26</v>
      </c>
      <c r="J79" s="5" t="s">
        <v>26</v>
      </c>
      <c r="K79" s="66" t="s">
        <v>26</v>
      </c>
      <c r="L79" s="3">
        <v>14</v>
      </c>
      <c r="M79" s="31">
        <v>10</v>
      </c>
      <c r="N79" s="66">
        <f>M79/L79</f>
        <v>0.7142857142857143</v>
      </c>
      <c r="O79" s="3">
        <v>2</v>
      </c>
      <c r="P79" s="5">
        <v>1</v>
      </c>
      <c r="Q79" s="66">
        <f>(M79+P79)/(L79+O79)</f>
        <v>0.6875</v>
      </c>
      <c r="R79" s="62">
        <f>H79</f>
        <v>1</v>
      </c>
      <c r="S79" s="62">
        <f>Q79</f>
        <v>0.6875</v>
      </c>
      <c r="T79" s="98">
        <f>(G79+M79)/(F79+L79)</f>
        <v>0.8</v>
      </c>
      <c r="U79" s="98">
        <f>Q79</f>
        <v>0.6875</v>
      </c>
      <c r="V79" s="99">
        <f>(G79+M79+P79)/E79</f>
        <v>0.77272727272727271</v>
      </c>
    </row>
    <row r="80" spans="1:23" x14ac:dyDescent="0.25">
      <c r="A80" t="s">
        <v>1055</v>
      </c>
      <c r="B80" s="8" t="s">
        <v>319</v>
      </c>
      <c r="C80" s="153" t="s">
        <v>52</v>
      </c>
      <c r="D80" s="11" t="s">
        <v>88</v>
      </c>
      <c r="E80" s="4">
        <v>3</v>
      </c>
      <c r="F80" s="5" t="s">
        <v>26</v>
      </c>
      <c r="G80" s="5" t="s">
        <v>26</v>
      </c>
      <c r="H80" s="66" t="s">
        <v>26</v>
      </c>
      <c r="I80" s="3" t="s">
        <v>26</v>
      </c>
      <c r="J80" s="5" t="s">
        <v>26</v>
      </c>
      <c r="K80" s="66" t="s">
        <v>26</v>
      </c>
      <c r="L80" s="3">
        <v>3</v>
      </c>
      <c r="M80" s="5">
        <v>3</v>
      </c>
      <c r="N80" s="66">
        <f>M80/L80</f>
        <v>1</v>
      </c>
      <c r="O80" s="3" t="s">
        <v>26</v>
      </c>
      <c r="P80" s="5" t="s">
        <v>26</v>
      </c>
      <c r="Q80" s="66" t="s">
        <v>26</v>
      </c>
      <c r="R80" s="62" t="s">
        <v>26</v>
      </c>
      <c r="S80" s="62">
        <f>N80</f>
        <v>1</v>
      </c>
      <c r="T80" s="98">
        <f>N80</f>
        <v>1</v>
      </c>
      <c r="U80" s="98" t="s">
        <v>26</v>
      </c>
      <c r="V80" s="99">
        <f>M80/E80</f>
        <v>1</v>
      </c>
      <c r="W80" t="s">
        <v>827</v>
      </c>
    </row>
    <row r="81" spans="1:23" x14ac:dyDescent="0.25">
      <c r="A81" t="s">
        <v>1055</v>
      </c>
      <c r="B81" s="8" t="s">
        <v>320</v>
      </c>
      <c r="C81" s="153" t="s">
        <v>52</v>
      </c>
      <c r="D81" s="11" t="s">
        <v>137</v>
      </c>
      <c r="E81" s="4" t="s">
        <v>26</v>
      </c>
      <c r="F81" s="5" t="s">
        <v>26</v>
      </c>
      <c r="G81" s="5" t="s">
        <v>26</v>
      </c>
      <c r="H81" s="66" t="s">
        <v>26</v>
      </c>
      <c r="I81" s="3" t="s">
        <v>26</v>
      </c>
      <c r="J81" s="5" t="s">
        <v>26</v>
      </c>
      <c r="K81" s="66" t="s">
        <v>26</v>
      </c>
      <c r="L81" s="3" t="s">
        <v>26</v>
      </c>
      <c r="M81" s="5" t="s">
        <v>26</v>
      </c>
      <c r="N81" s="66" t="s">
        <v>26</v>
      </c>
      <c r="O81" s="3" t="s">
        <v>26</v>
      </c>
      <c r="P81" s="5" t="s">
        <v>26</v>
      </c>
      <c r="Q81" s="66" t="s">
        <v>26</v>
      </c>
      <c r="R81" s="62" t="s">
        <v>26</v>
      </c>
      <c r="S81" s="62" t="s">
        <v>26</v>
      </c>
      <c r="T81" s="98" t="s">
        <v>26</v>
      </c>
      <c r="U81" s="98" t="s">
        <v>26</v>
      </c>
      <c r="V81" s="99" t="s">
        <v>26</v>
      </c>
    </row>
    <row r="82" spans="1:23" x14ac:dyDescent="0.25">
      <c r="A82" t="s">
        <v>1055</v>
      </c>
      <c r="B82" s="8" t="s">
        <v>321</v>
      </c>
      <c r="C82" s="153" t="s">
        <v>52</v>
      </c>
      <c r="D82" s="11" t="s">
        <v>40</v>
      </c>
      <c r="E82" s="4" t="s">
        <v>26</v>
      </c>
      <c r="F82" s="5" t="s">
        <v>26</v>
      </c>
      <c r="G82" s="5" t="s">
        <v>26</v>
      </c>
      <c r="H82" s="66" t="s">
        <v>26</v>
      </c>
      <c r="I82" s="3" t="s">
        <v>26</v>
      </c>
      <c r="J82" s="5" t="s">
        <v>26</v>
      </c>
      <c r="K82" s="66" t="s">
        <v>26</v>
      </c>
      <c r="L82" s="3" t="s">
        <v>26</v>
      </c>
      <c r="M82" s="5" t="s">
        <v>26</v>
      </c>
      <c r="N82" s="66" t="s">
        <v>26</v>
      </c>
      <c r="O82" s="3" t="s">
        <v>26</v>
      </c>
      <c r="P82" s="5" t="s">
        <v>26</v>
      </c>
      <c r="Q82" s="66" t="s">
        <v>26</v>
      </c>
      <c r="R82" s="62" t="s">
        <v>26</v>
      </c>
      <c r="S82" s="62" t="s">
        <v>26</v>
      </c>
      <c r="T82" s="98" t="s">
        <v>26</v>
      </c>
      <c r="U82" s="98" t="s">
        <v>26</v>
      </c>
      <c r="V82" s="99" t="s">
        <v>26</v>
      </c>
    </row>
    <row r="83" spans="1:23" x14ac:dyDescent="0.25">
      <c r="A83" t="s">
        <v>1055</v>
      </c>
      <c r="B83" s="8" t="s">
        <v>322</v>
      </c>
      <c r="C83" s="153" t="s">
        <v>52</v>
      </c>
      <c r="D83" s="11" t="s">
        <v>138</v>
      </c>
      <c r="E83" s="4" t="s">
        <v>26</v>
      </c>
      <c r="F83" s="5" t="s">
        <v>26</v>
      </c>
      <c r="G83" s="5" t="s">
        <v>26</v>
      </c>
      <c r="H83" s="66" t="s">
        <v>26</v>
      </c>
      <c r="I83" s="3" t="s">
        <v>26</v>
      </c>
      <c r="J83" s="5" t="s">
        <v>26</v>
      </c>
      <c r="K83" s="66" t="s">
        <v>26</v>
      </c>
      <c r="L83" s="3" t="s">
        <v>26</v>
      </c>
      <c r="M83" s="5" t="s">
        <v>26</v>
      </c>
      <c r="N83" s="66" t="s">
        <v>26</v>
      </c>
      <c r="O83" s="3" t="s">
        <v>26</v>
      </c>
      <c r="P83" s="5" t="s">
        <v>26</v>
      </c>
      <c r="Q83" s="66" t="s">
        <v>26</v>
      </c>
      <c r="R83" s="62" t="s">
        <v>26</v>
      </c>
      <c r="S83" s="62" t="s">
        <v>26</v>
      </c>
      <c r="T83" s="98" t="s">
        <v>26</v>
      </c>
      <c r="U83" s="98" t="s">
        <v>26</v>
      </c>
      <c r="V83" s="99" t="s">
        <v>26</v>
      </c>
    </row>
    <row r="84" spans="1:23" x14ac:dyDescent="0.25">
      <c r="A84" t="s">
        <v>1055</v>
      </c>
      <c r="B84" s="8" t="s">
        <v>323</v>
      </c>
      <c r="C84" s="153" t="s">
        <v>52</v>
      </c>
      <c r="D84" s="11" t="s">
        <v>41</v>
      </c>
      <c r="E84" s="4">
        <v>1</v>
      </c>
      <c r="F84" s="5" t="s">
        <v>26</v>
      </c>
      <c r="G84" s="5" t="s">
        <v>26</v>
      </c>
      <c r="H84" s="66" t="s">
        <v>26</v>
      </c>
      <c r="I84" s="3" t="s">
        <v>26</v>
      </c>
      <c r="J84" s="5" t="s">
        <v>26</v>
      </c>
      <c r="K84" s="66" t="s">
        <v>26</v>
      </c>
      <c r="L84" s="3">
        <v>1</v>
      </c>
      <c r="M84" s="5">
        <v>1</v>
      </c>
      <c r="N84" s="66">
        <f>M84/L84</f>
        <v>1</v>
      </c>
      <c r="O84" s="3" t="s">
        <v>26</v>
      </c>
      <c r="P84" s="5" t="s">
        <v>26</v>
      </c>
      <c r="Q84" s="66" t="s">
        <v>26</v>
      </c>
      <c r="R84" s="62" t="s">
        <v>26</v>
      </c>
      <c r="S84" s="62">
        <f>N84</f>
        <v>1</v>
      </c>
      <c r="T84" s="98">
        <f>N84</f>
        <v>1</v>
      </c>
      <c r="U84" s="98" t="s">
        <v>26</v>
      </c>
      <c r="V84" s="99">
        <f>(M84)/E84</f>
        <v>1</v>
      </c>
    </row>
    <row r="85" spans="1:23" x14ac:dyDescent="0.25">
      <c r="A85" t="s">
        <v>1055</v>
      </c>
      <c r="B85" s="8" t="s">
        <v>324</v>
      </c>
      <c r="C85" s="153" t="s">
        <v>52</v>
      </c>
      <c r="D85" s="11" t="s">
        <v>42</v>
      </c>
      <c r="E85" s="4" t="s">
        <v>26</v>
      </c>
      <c r="F85" s="5" t="s">
        <v>26</v>
      </c>
      <c r="G85" s="5" t="s">
        <v>26</v>
      </c>
      <c r="H85" s="66" t="s">
        <v>26</v>
      </c>
      <c r="I85" s="3" t="s">
        <v>26</v>
      </c>
      <c r="J85" s="5" t="s">
        <v>26</v>
      </c>
      <c r="K85" s="66" t="s">
        <v>26</v>
      </c>
      <c r="L85" s="3" t="s">
        <v>26</v>
      </c>
      <c r="M85" s="5" t="s">
        <v>26</v>
      </c>
      <c r="N85" s="66" t="s">
        <v>26</v>
      </c>
      <c r="O85" s="3" t="s">
        <v>26</v>
      </c>
      <c r="P85" s="5" t="s">
        <v>26</v>
      </c>
      <c r="Q85" s="66" t="s">
        <v>26</v>
      </c>
      <c r="R85" s="62" t="s">
        <v>26</v>
      </c>
      <c r="S85" s="62" t="s">
        <v>26</v>
      </c>
      <c r="T85" s="98" t="s">
        <v>26</v>
      </c>
      <c r="U85" s="98" t="s">
        <v>26</v>
      </c>
      <c r="V85" s="99" t="s">
        <v>26</v>
      </c>
    </row>
    <row r="86" spans="1:23" x14ac:dyDescent="0.25">
      <c r="A86" t="s">
        <v>1055</v>
      </c>
      <c r="B86" s="8" t="s">
        <v>325</v>
      </c>
      <c r="C86" s="153" t="s">
        <v>52</v>
      </c>
      <c r="D86" s="11" t="s">
        <v>139</v>
      </c>
      <c r="E86" s="4">
        <v>6</v>
      </c>
      <c r="F86" s="5">
        <v>2</v>
      </c>
      <c r="G86" s="5">
        <v>2</v>
      </c>
      <c r="H86" s="66">
        <f>G86/F86</f>
        <v>1</v>
      </c>
      <c r="I86" s="3" t="s">
        <v>26</v>
      </c>
      <c r="J86" s="5" t="s">
        <v>26</v>
      </c>
      <c r="K86" s="66" t="s">
        <v>26</v>
      </c>
      <c r="L86" s="3">
        <v>4</v>
      </c>
      <c r="M86" s="5">
        <v>4</v>
      </c>
      <c r="N86" s="66">
        <f>M86/L86</f>
        <v>1</v>
      </c>
      <c r="O86" s="3" t="s">
        <v>26</v>
      </c>
      <c r="P86" s="5" t="s">
        <v>26</v>
      </c>
      <c r="Q86" s="66" t="s">
        <v>26</v>
      </c>
      <c r="R86" s="62">
        <f>H86</f>
        <v>1</v>
      </c>
      <c r="S86" s="62">
        <f>N86</f>
        <v>1</v>
      </c>
      <c r="T86" s="98">
        <f>(G86+M86)/(F86+L86)</f>
        <v>1</v>
      </c>
      <c r="U86" s="98" t="s">
        <v>26</v>
      </c>
      <c r="V86" s="99">
        <f>(G86+M86)/E86</f>
        <v>1</v>
      </c>
    </row>
    <row r="87" spans="1:23" x14ac:dyDescent="0.25">
      <c r="A87" t="s">
        <v>1055</v>
      </c>
      <c r="B87" s="8" t="s">
        <v>326</v>
      </c>
      <c r="C87" s="153" t="s">
        <v>52</v>
      </c>
      <c r="D87" s="11" t="s">
        <v>151</v>
      </c>
      <c r="E87" s="4" t="s">
        <v>26</v>
      </c>
      <c r="F87" s="5" t="s">
        <v>26</v>
      </c>
      <c r="G87" s="5" t="s">
        <v>26</v>
      </c>
      <c r="H87" s="66" t="s">
        <v>26</v>
      </c>
      <c r="I87" s="3" t="s">
        <v>26</v>
      </c>
      <c r="J87" s="5" t="s">
        <v>26</v>
      </c>
      <c r="K87" s="66" t="s">
        <v>26</v>
      </c>
      <c r="L87" s="3" t="s">
        <v>26</v>
      </c>
      <c r="M87" s="5" t="s">
        <v>26</v>
      </c>
      <c r="N87" s="66" t="s">
        <v>26</v>
      </c>
      <c r="O87" s="3" t="s">
        <v>26</v>
      </c>
      <c r="P87" s="5" t="s">
        <v>26</v>
      </c>
      <c r="Q87" s="66" t="s">
        <v>26</v>
      </c>
      <c r="R87" s="62" t="s">
        <v>26</v>
      </c>
      <c r="S87" s="62" t="s">
        <v>26</v>
      </c>
      <c r="T87" s="98" t="s">
        <v>26</v>
      </c>
      <c r="U87" s="98" t="s">
        <v>26</v>
      </c>
      <c r="V87" s="99" t="s">
        <v>26</v>
      </c>
    </row>
    <row r="88" spans="1:23" x14ac:dyDescent="0.25">
      <c r="A88" t="s">
        <v>1055</v>
      </c>
      <c r="B88" s="8" t="s">
        <v>327</v>
      </c>
      <c r="C88" s="153" t="s">
        <v>53</v>
      </c>
      <c r="D88" s="13" t="s">
        <v>141</v>
      </c>
      <c r="E88" s="4">
        <v>5</v>
      </c>
      <c r="F88" s="5">
        <v>2</v>
      </c>
      <c r="G88" s="5">
        <v>1</v>
      </c>
      <c r="H88" s="66">
        <f>G88/F88</f>
        <v>0.5</v>
      </c>
      <c r="I88" s="3">
        <v>1</v>
      </c>
      <c r="J88" s="5">
        <v>1</v>
      </c>
      <c r="K88" s="66">
        <f>J88/I88</f>
        <v>1</v>
      </c>
      <c r="L88" s="3">
        <v>2</v>
      </c>
      <c r="M88" s="5">
        <v>2</v>
      </c>
      <c r="N88" s="66">
        <f>M88/L88</f>
        <v>1</v>
      </c>
      <c r="O88" s="3" t="s">
        <v>26</v>
      </c>
      <c r="P88" s="5" t="s">
        <v>26</v>
      </c>
      <c r="Q88" s="66" t="s">
        <v>26</v>
      </c>
      <c r="R88" s="62">
        <f>(G88+J88)/(F88+I88)</f>
        <v>0.66666666666666663</v>
      </c>
      <c r="S88" s="62">
        <f>N88</f>
        <v>1</v>
      </c>
      <c r="T88" s="98">
        <f>(G88+M88)/(F88+L88)</f>
        <v>0.75</v>
      </c>
      <c r="U88" s="98">
        <f>K88</f>
        <v>1</v>
      </c>
      <c r="V88" s="99">
        <f>(G88+J88+M88)/E88</f>
        <v>0.8</v>
      </c>
      <c r="W88" t="s">
        <v>69</v>
      </c>
    </row>
    <row r="89" spans="1:23" x14ac:dyDescent="0.25">
      <c r="A89" t="s">
        <v>1055</v>
      </c>
      <c r="B89" s="8" t="s">
        <v>328</v>
      </c>
      <c r="C89" s="153" t="s">
        <v>53</v>
      </c>
      <c r="D89" s="13" t="s">
        <v>140</v>
      </c>
      <c r="E89" s="4" t="s">
        <v>26</v>
      </c>
      <c r="F89" s="5" t="s">
        <v>26</v>
      </c>
      <c r="G89" s="5" t="s">
        <v>26</v>
      </c>
      <c r="H89" s="66" t="s">
        <v>26</v>
      </c>
      <c r="I89" s="3" t="s">
        <v>26</v>
      </c>
      <c r="J89" s="5" t="s">
        <v>26</v>
      </c>
      <c r="K89" s="66" t="s">
        <v>26</v>
      </c>
      <c r="L89" s="3" t="s">
        <v>26</v>
      </c>
      <c r="M89" s="5" t="s">
        <v>26</v>
      </c>
      <c r="N89" s="66" t="s">
        <v>26</v>
      </c>
      <c r="O89" s="3" t="s">
        <v>26</v>
      </c>
      <c r="P89" s="5" t="s">
        <v>26</v>
      </c>
      <c r="Q89" s="66" t="s">
        <v>26</v>
      </c>
      <c r="R89" s="62" t="s">
        <v>26</v>
      </c>
      <c r="S89" s="62" t="s">
        <v>26</v>
      </c>
      <c r="T89" s="98" t="s">
        <v>26</v>
      </c>
      <c r="U89" s="98" t="s">
        <v>26</v>
      </c>
      <c r="V89" s="99" t="s">
        <v>26</v>
      </c>
    </row>
    <row r="90" spans="1:23" x14ac:dyDescent="0.25">
      <c r="A90" t="s">
        <v>1055</v>
      </c>
      <c r="B90" s="8" t="s">
        <v>329</v>
      </c>
      <c r="C90" s="153" t="s">
        <v>53</v>
      </c>
      <c r="D90" s="13" t="s">
        <v>89</v>
      </c>
      <c r="E90" s="4">
        <v>21</v>
      </c>
      <c r="F90" s="5">
        <v>10</v>
      </c>
      <c r="G90" s="5">
        <v>10</v>
      </c>
      <c r="H90" s="66">
        <f>G90/F90</f>
        <v>1</v>
      </c>
      <c r="I90" s="3">
        <v>1</v>
      </c>
      <c r="J90" s="5">
        <v>1</v>
      </c>
      <c r="K90" s="66">
        <f>J90/I90</f>
        <v>1</v>
      </c>
      <c r="L90" s="3">
        <v>7</v>
      </c>
      <c r="M90" s="5">
        <v>4</v>
      </c>
      <c r="N90" s="66">
        <f>M90/L90</f>
        <v>0.5714285714285714</v>
      </c>
      <c r="O90" s="3">
        <v>3</v>
      </c>
      <c r="P90" s="5">
        <v>2</v>
      </c>
      <c r="Q90" s="66">
        <f>P90/O90</f>
        <v>0.66666666666666663</v>
      </c>
      <c r="R90" s="62">
        <f>(G90+J90)/(F90+I90)</f>
        <v>1</v>
      </c>
      <c r="S90" s="62">
        <f>(M90+P90)/(L90+O90)</f>
        <v>0.6</v>
      </c>
      <c r="T90" s="98">
        <f>(G90+M90)/(F90+L90)</f>
        <v>0.82352941176470584</v>
      </c>
      <c r="U90" s="98">
        <f>(J90+P90)/(I90+O90)</f>
        <v>0.75</v>
      </c>
      <c r="V90" s="99">
        <f>(G90+J90+M90+P90)/E90</f>
        <v>0.80952380952380953</v>
      </c>
      <c r="W90" t="s">
        <v>828</v>
      </c>
    </row>
    <row r="91" spans="1:23" x14ac:dyDescent="0.25">
      <c r="A91" t="s">
        <v>1055</v>
      </c>
      <c r="B91" s="8" t="s">
        <v>330</v>
      </c>
      <c r="C91" s="153" t="s">
        <v>53</v>
      </c>
      <c r="D91" s="13" t="s">
        <v>142</v>
      </c>
      <c r="E91" s="4">
        <v>19</v>
      </c>
      <c r="F91" s="5">
        <v>5</v>
      </c>
      <c r="G91" s="5">
        <v>5</v>
      </c>
      <c r="H91" s="66">
        <f>G91/F91</f>
        <v>1</v>
      </c>
      <c r="I91" s="3">
        <v>2</v>
      </c>
      <c r="J91" s="5">
        <v>1</v>
      </c>
      <c r="K91" s="66">
        <f>J91/I91</f>
        <v>0.5</v>
      </c>
      <c r="L91" s="3">
        <v>9</v>
      </c>
      <c r="M91" s="5">
        <v>1</v>
      </c>
      <c r="N91" s="66">
        <f>M91/L91</f>
        <v>0.1111111111111111</v>
      </c>
      <c r="O91" s="3">
        <v>3</v>
      </c>
      <c r="P91" s="5">
        <v>1</v>
      </c>
      <c r="Q91" s="66">
        <f>P91/O91</f>
        <v>0.33333333333333331</v>
      </c>
      <c r="R91" s="62">
        <f>(G91+J91)/(F91+I91)</f>
        <v>0.8571428571428571</v>
      </c>
      <c r="S91" s="62">
        <f>(M91+P91)/(L91+O91)</f>
        <v>0.16666666666666666</v>
      </c>
      <c r="T91" s="98">
        <f>(G91+M91)/(F91+L91)</f>
        <v>0.42857142857142855</v>
      </c>
      <c r="U91" s="98">
        <f>(J91+P91)/(I91+O91)</f>
        <v>0.4</v>
      </c>
      <c r="V91" s="99">
        <f>(G91+J91+M91+P91)/E91</f>
        <v>0.42105263157894735</v>
      </c>
    </row>
    <row r="92" spans="1:23" x14ac:dyDescent="0.25">
      <c r="A92" t="s">
        <v>1055</v>
      </c>
      <c r="B92" s="8" t="s">
        <v>331</v>
      </c>
      <c r="C92" s="153" t="s">
        <v>53</v>
      </c>
      <c r="D92" s="13" t="s">
        <v>143</v>
      </c>
      <c r="E92" s="4">
        <v>5</v>
      </c>
      <c r="F92" s="31">
        <v>4</v>
      </c>
      <c r="G92" s="31">
        <v>4</v>
      </c>
      <c r="H92" s="66">
        <f>G92/F92</f>
        <v>1</v>
      </c>
      <c r="I92" s="3" t="s">
        <v>26</v>
      </c>
      <c r="J92" s="5" t="s">
        <v>26</v>
      </c>
      <c r="K92" s="66" t="s">
        <v>26</v>
      </c>
      <c r="L92" s="3">
        <v>1</v>
      </c>
      <c r="M92" s="31">
        <v>1</v>
      </c>
      <c r="N92" s="66">
        <f>M92/L92</f>
        <v>1</v>
      </c>
      <c r="O92" s="3" t="s">
        <v>26</v>
      </c>
      <c r="P92" s="31" t="s">
        <v>26</v>
      </c>
      <c r="Q92" s="66" t="s">
        <v>26</v>
      </c>
      <c r="R92" s="62">
        <f>H92</f>
        <v>1</v>
      </c>
      <c r="S92" s="62">
        <f>N92</f>
        <v>1</v>
      </c>
      <c r="T92" s="98">
        <f>(G92+M92)/(F92+L92)</f>
        <v>1</v>
      </c>
      <c r="U92" s="98" t="s">
        <v>26</v>
      </c>
      <c r="V92" s="99">
        <f>(M92+G92)/E92</f>
        <v>1</v>
      </c>
      <c r="W92" t="s">
        <v>838</v>
      </c>
    </row>
    <row r="93" spans="1:23" x14ac:dyDescent="0.25">
      <c r="A93" t="s">
        <v>1055</v>
      </c>
      <c r="B93" s="8" t="s">
        <v>332</v>
      </c>
      <c r="C93" s="153" t="s">
        <v>53</v>
      </c>
      <c r="D93" s="13" t="s">
        <v>90</v>
      </c>
      <c r="E93" s="4" t="s">
        <v>26</v>
      </c>
      <c r="F93" s="5" t="s">
        <v>26</v>
      </c>
      <c r="G93" s="5" t="s">
        <v>26</v>
      </c>
      <c r="H93" s="66" t="s">
        <v>26</v>
      </c>
      <c r="I93" s="3" t="s">
        <v>26</v>
      </c>
      <c r="J93" s="5" t="s">
        <v>26</v>
      </c>
      <c r="K93" s="66" t="s">
        <v>26</v>
      </c>
      <c r="L93" s="3" t="s">
        <v>26</v>
      </c>
      <c r="M93" s="5" t="s">
        <v>26</v>
      </c>
      <c r="N93" s="66" t="s">
        <v>26</v>
      </c>
      <c r="O93" s="3" t="s">
        <v>26</v>
      </c>
      <c r="P93" s="5" t="s">
        <v>26</v>
      </c>
      <c r="Q93" s="66" t="s">
        <v>26</v>
      </c>
      <c r="R93" s="62" t="s">
        <v>26</v>
      </c>
      <c r="S93" s="62" t="s">
        <v>26</v>
      </c>
      <c r="T93" s="98" t="s">
        <v>26</v>
      </c>
      <c r="U93" s="98" t="s">
        <v>26</v>
      </c>
      <c r="V93" s="99" t="s">
        <v>26</v>
      </c>
    </row>
    <row r="94" spans="1:23" x14ac:dyDescent="0.25">
      <c r="A94" t="s">
        <v>1055</v>
      </c>
      <c r="B94" s="8" t="s">
        <v>333</v>
      </c>
      <c r="C94" s="153" t="s">
        <v>694</v>
      </c>
      <c r="D94" s="14" t="s">
        <v>91</v>
      </c>
      <c r="E94" s="4">
        <v>2</v>
      </c>
      <c r="F94" s="5">
        <v>1</v>
      </c>
      <c r="G94" s="5">
        <v>1</v>
      </c>
      <c r="H94" s="66">
        <f>G94/F94</f>
        <v>1</v>
      </c>
      <c r="I94" s="3" t="s">
        <v>26</v>
      </c>
      <c r="J94" s="5" t="s">
        <v>26</v>
      </c>
      <c r="K94" s="66" t="s">
        <v>26</v>
      </c>
      <c r="L94" s="3">
        <v>1</v>
      </c>
      <c r="M94" s="5">
        <v>1</v>
      </c>
      <c r="N94" s="66">
        <f t="shared" ref="N94:N99" si="0">M94/L94</f>
        <v>1</v>
      </c>
      <c r="O94" s="3" t="s">
        <v>26</v>
      </c>
      <c r="P94" s="5" t="s">
        <v>26</v>
      </c>
      <c r="Q94" s="66" t="s">
        <v>26</v>
      </c>
      <c r="R94" s="62">
        <f>H94</f>
        <v>1</v>
      </c>
      <c r="S94" s="62">
        <f>N94</f>
        <v>1</v>
      </c>
      <c r="T94" s="98">
        <f>(G94+M94)/(F94+L94)</f>
        <v>1</v>
      </c>
      <c r="U94" s="98" t="s">
        <v>26</v>
      </c>
      <c r="V94" s="99">
        <f>(G94+M94)/E94</f>
        <v>1</v>
      </c>
    </row>
    <row r="95" spans="1:23" x14ac:dyDescent="0.25">
      <c r="A95" t="s">
        <v>1055</v>
      </c>
      <c r="B95" s="8" t="s">
        <v>334</v>
      </c>
      <c r="C95" s="153" t="s">
        <v>694</v>
      </c>
      <c r="D95" s="14" t="s">
        <v>92</v>
      </c>
      <c r="E95" s="4">
        <v>53</v>
      </c>
      <c r="F95" s="5">
        <v>20</v>
      </c>
      <c r="G95" s="5">
        <v>16</v>
      </c>
      <c r="H95" s="66">
        <f>G95/F95</f>
        <v>0.8</v>
      </c>
      <c r="I95" s="3">
        <v>5</v>
      </c>
      <c r="J95" s="5">
        <v>5</v>
      </c>
      <c r="K95" s="66">
        <f>J95/I95</f>
        <v>1</v>
      </c>
      <c r="L95" s="3">
        <v>16</v>
      </c>
      <c r="M95" s="5">
        <v>13</v>
      </c>
      <c r="N95" s="66">
        <f t="shared" si="0"/>
        <v>0.8125</v>
      </c>
      <c r="O95" s="3">
        <v>12</v>
      </c>
      <c r="P95" s="5">
        <v>12</v>
      </c>
      <c r="Q95" s="66">
        <f>P95/O95</f>
        <v>1</v>
      </c>
      <c r="R95" s="62">
        <f>(G95+J95)/(F95+I95)</f>
        <v>0.84</v>
      </c>
      <c r="S95" s="62">
        <f>(M95+P95)/(L95+O95)</f>
        <v>0.8928571428571429</v>
      </c>
      <c r="T95" s="98">
        <f>(G95+M95)/(F95+L95)</f>
        <v>0.80555555555555558</v>
      </c>
      <c r="U95" s="98">
        <f>(J95+P95)/(I95+O95)</f>
        <v>1</v>
      </c>
      <c r="V95" s="99">
        <f>(G95+J95+M95+P95)/E95</f>
        <v>0.86792452830188682</v>
      </c>
      <c r="W95" t="s">
        <v>70</v>
      </c>
    </row>
    <row r="96" spans="1:23" x14ac:dyDescent="0.25">
      <c r="A96" t="s">
        <v>1055</v>
      </c>
      <c r="B96" s="8" t="s">
        <v>335</v>
      </c>
      <c r="C96" s="153" t="s">
        <v>694</v>
      </c>
      <c r="D96" s="14" t="s">
        <v>93</v>
      </c>
      <c r="E96" s="4">
        <v>13</v>
      </c>
      <c r="F96" s="5">
        <v>9</v>
      </c>
      <c r="G96" s="5">
        <v>3</v>
      </c>
      <c r="H96" s="66">
        <f>G96/F96</f>
        <v>0.33333333333333331</v>
      </c>
      <c r="I96" s="3" t="s">
        <v>26</v>
      </c>
      <c r="J96" s="5" t="s">
        <v>26</v>
      </c>
      <c r="K96" s="66" t="s">
        <v>26</v>
      </c>
      <c r="L96" s="3">
        <v>3</v>
      </c>
      <c r="M96" s="5">
        <v>2</v>
      </c>
      <c r="N96" s="66">
        <f t="shared" si="0"/>
        <v>0.66666666666666663</v>
      </c>
      <c r="O96" s="3">
        <v>1</v>
      </c>
      <c r="P96" s="5">
        <v>1</v>
      </c>
      <c r="Q96" s="66">
        <f>P96/O96</f>
        <v>1</v>
      </c>
      <c r="R96" s="62">
        <f>H96</f>
        <v>0.33333333333333331</v>
      </c>
      <c r="S96" s="62">
        <f>(M96+P96)/(L96+O96)</f>
        <v>0.75</v>
      </c>
      <c r="T96" s="98">
        <f>(G96+M96)/(F96+L96)</f>
        <v>0.41666666666666669</v>
      </c>
      <c r="U96" s="98">
        <f>Q96</f>
        <v>1</v>
      </c>
      <c r="V96" s="99">
        <f>(G96+M96+P96)/E96</f>
        <v>0.46153846153846156</v>
      </c>
      <c r="W96" t="s">
        <v>839</v>
      </c>
    </row>
    <row r="97" spans="1:23" x14ac:dyDescent="0.25">
      <c r="A97" t="s">
        <v>1055</v>
      </c>
      <c r="B97" s="8" t="s">
        <v>336</v>
      </c>
      <c r="C97" s="153" t="s">
        <v>694</v>
      </c>
      <c r="D97" s="15" t="s">
        <v>94</v>
      </c>
      <c r="E97" s="4">
        <v>9</v>
      </c>
      <c r="F97" s="5">
        <v>5</v>
      </c>
      <c r="G97" s="5">
        <v>5</v>
      </c>
      <c r="H97" s="66">
        <f>G97/F97</f>
        <v>1</v>
      </c>
      <c r="I97" s="3" t="s">
        <v>26</v>
      </c>
      <c r="J97" s="5" t="s">
        <v>26</v>
      </c>
      <c r="K97" s="66" t="s">
        <v>26</v>
      </c>
      <c r="L97" s="3">
        <v>4</v>
      </c>
      <c r="M97" s="5">
        <v>4</v>
      </c>
      <c r="N97" s="66">
        <f t="shared" si="0"/>
        <v>1</v>
      </c>
      <c r="O97" s="3" t="s">
        <v>26</v>
      </c>
      <c r="P97" s="5" t="s">
        <v>26</v>
      </c>
      <c r="Q97" s="66" t="s">
        <v>26</v>
      </c>
      <c r="R97" s="62">
        <f>H97</f>
        <v>1</v>
      </c>
      <c r="S97" s="62">
        <f>N97</f>
        <v>1</v>
      </c>
      <c r="T97" s="98">
        <f>(G97+M97)/(F97+L97)</f>
        <v>1</v>
      </c>
      <c r="U97" s="98" t="s">
        <v>26</v>
      </c>
      <c r="V97" s="99">
        <f>(G97+M97)/E97</f>
        <v>1</v>
      </c>
    </row>
    <row r="98" spans="1:23" x14ac:dyDescent="0.25">
      <c r="A98" t="s">
        <v>1055</v>
      </c>
      <c r="B98" s="8" t="s">
        <v>337</v>
      </c>
      <c r="C98" s="153" t="s">
        <v>694</v>
      </c>
      <c r="D98" s="14" t="s">
        <v>144</v>
      </c>
      <c r="E98" s="4">
        <v>1</v>
      </c>
      <c r="F98" s="5" t="s">
        <v>26</v>
      </c>
      <c r="G98" s="5" t="s">
        <v>26</v>
      </c>
      <c r="H98" s="66" t="s">
        <v>26</v>
      </c>
      <c r="I98" s="3" t="s">
        <v>26</v>
      </c>
      <c r="J98" s="5" t="s">
        <v>26</v>
      </c>
      <c r="K98" s="66" t="s">
        <v>26</v>
      </c>
      <c r="L98" s="3">
        <v>1</v>
      </c>
      <c r="M98" s="5">
        <v>1</v>
      </c>
      <c r="N98" s="66">
        <f t="shared" si="0"/>
        <v>1</v>
      </c>
      <c r="O98" s="3" t="s">
        <v>26</v>
      </c>
      <c r="P98" s="5" t="s">
        <v>26</v>
      </c>
      <c r="Q98" s="66" t="s">
        <v>26</v>
      </c>
      <c r="R98" s="62" t="s">
        <v>26</v>
      </c>
      <c r="S98" s="62">
        <f>N98</f>
        <v>1</v>
      </c>
      <c r="T98" s="98">
        <f>N98</f>
        <v>1</v>
      </c>
      <c r="U98" s="98" t="s">
        <v>26</v>
      </c>
      <c r="V98" s="99">
        <f>(M98)/E98</f>
        <v>1</v>
      </c>
    </row>
    <row r="99" spans="1:23" x14ac:dyDescent="0.25">
      <c r="A99" t="s">
        <v>1055</v>
      </c>
      <c r="B99" s="8" t="s">
        <v>338</v>
      </c>
      <c r="C99" s="153" t="s">
        <v>694</v>
      </c>
      <c r="D99" s="14" t="s">
        <v>145</v>
      </c>
      <c r="E99" s="4">
        <v>38</v>
      </c>
      <c r="F99" s="5">
        <v>17</v>
      </c>
      <c r="G99" s="5">
        <v>15</v>
      </c>
      <c r="H99" s="66">
        <f>G99/F99</f>
        <v>0.88235294117647056</v>
      </c>
      <c r="I99" s="3">
        <v>4</v>
      </c>
      <c r="J99" s="5">
        <v>4</v>
      </c>
      <c r="K99" s="66">
        <f>J99/I99</f>
        <v>1</v>
      </c>
      <c r="L99" s="3">
        <v>8</v>
      </c>
      <c r="M99" s="5">
        <v>8</v>
      </c>
      <c r="N99" s="66">
        <f t="shared" si="0"/>
        <v>1</v>
      </c>
      <c r="O99" s="3">
        <v>9</v>
      </c>
      <c r="P99" s="5">
        <v>6</v>
      </c>
      <c r="Q99" s="66">
        <f>P99/O99</f>
        <v>0.66666666666666663</v>
      </c>
      <c r="R99" s="62">
        <f>(G99+J99)/(F99+I99)</f>
        <v>0.90476190476190477</v>
      </c>
      <c r="S99" s="62">
        <f>(M99+P99)/(L99+O99)</f>
        <v>0.82352941176470584</v>
      </c>
      <c r="T99" s="98">
        <f>(G99+M99)/(F99+L99)</f>
        <v>0.92</v>
      </c>
      <c r="U99" s="98">
        <f>(J99+P99)/(I99+O99)</f>
        <v>0.76923076923076927</v>
      </c>
      <c r="V99" s="99">
        <f>(G99+J99+M99+P99)/E99</f>
        <v>0.86842105263157898</v>
      </c>
      <c r="W99" t="s">
        <v>840</v>
      </c>
    </row>
    <row r="100" spans="1:23" x14ac:dyDescent="0.25">
      <c r="A100" t="s">
        <v>1055</v>
      </c>
      <c r="B100" s="8" t="s">
        <v>339</v>
      </c>
      <c r="C100" s="153" t="s">
        <v>694</v>
      </c>
      <c r="D100" s="14" t="s">
        <v>146</v>
      </c>
      <c r="E100" s="4">
        <v>38</v>
      </c>
      <c r="F100" s="5">
        <v>9</v>
      </c>
      <c r="G100" s="5">
        <v>2</v>
      </c>
      <c r="H100" s="66">
        <v>0.22222222222222221</v>
      </c>
      <c r="I100" s="3">
        <v>3</v>
      </c>
      <c r="J100" s="5">
        <v>0</v>
      </c>
      <c r="K100" s="66">
        <v>0</v>
      </c>
      <c r="L100" s="3">
        <v>17</v>
      </c>
      <c r="M100" s="5">
        <v>10</v>
      </c>
      <c r="N100" s="66">
        <v>0.58823529411764708</v>
      </c>
      <c r="O100" s="3">
        <v>9</v>
      </c>
      <c r="P100" s="5">
        <v>6</v>
      </c>
      <c r="Q100" s="66">
        <v>0.66666666666666663</v>
      </c>
      <c r="R100" s="62">
        <v>0.16666666666666666</v>
      </c>
      <c r="S100" s="62">
        <v>0.61538461538461542</v>
      </c>
      <c r="T100" s="98">
        <v>0.46153846153846156</v>
      </c>
      <c r="U100" s="98">
        <v>0.5</v>
      </c>
      <c r="V100" s="99">
        <v>0.47368421052631576</v>
      </c>
    </row>
    <row r="101" spans="1:23" ht="15.75" thickBot="1" x14ac:dyDescent="0.3">
      <c r="A101" s="147" t="s">
        <v>1055</v>
      </c>
      <c r="B101" s="152" t="s">
        <v>340</v>
      </c>
      <c r="C101" s="154" t="s">
        <v>694</v>
      </c>
      <c r="D101" s="33" t="s">
        <v>147</v>
      </c>
      <c r="E101" s="26">
        <v>24</v>
      </c>
      <c r="F101" s="24">
        <v>2</v>
      </c>
      <c r="G101" s="24">
        <v>2</v>
      </c>
      <c r="H101" s="67">
        <f>G101/F101</f>
        <v>1</v>
      </c>
      <c r="I101" s="28">
        <v>5</v>
      </c>
      <c r="J101" s="24">
        <v>0</v>
      </c>
      <c r="K101" s="67">
        <f>J101/I101</f>
        <v>0</v>
      </c>
      <c r="L101" s="28">
        <v>13</v>
      </c>
      <c r="M101" s="24">
        <v>6</v>
      </c>
      <c r="N101" s="67">
        <f>M101/L101</f>
        <v>0.46153846153846156</v>
      </c>
      <c r="O101" s="28">
        <v>4</v>
      </c>
      <c r="P101" s="24">
        <v>0</v>
      </c>
      <c r="Q101" s="67">
        <f>P101/O101</f>
        <v>0</v>
      </c>
      <c r="R101" s="63">
        <f>(G101+J101)/(F101+I101)</f>
        <v>0.2857142857142857</v>
      </c>
      <c r="S101" s="63">
        <f>(M101+P101)/(L101+O101)</f>
        <v>0.35294117647058826</v>
      </c>
      <c r="T101" s="63">
        <f>(G101+M101)/(F101+L101)</f>
        <v>0.53333333333333333</v>
      </c>
      <c r="U101" s="63">
        <f>(J101+P101)/(I101+O101)</f>
        <v>0</v>
      </c>
      <c r="V101" s="101">
        <f>(G101+J101+M101+P101)/E101</f>
        <v>0.33333333333333331</v>
      </c>
    </row>
  </sheetData>
  <autoFilter ref="B2:W101">
    <sortState ref="B3:W101">
      <sortCondition ref="B2:B101"/>
    </sortState>
  </autoFilter>
  <mergeCells count="4">
    <mergeCell ref="F1:H1"/>
    <mergeCell ref="I1:K1"/>
    <mergeCell ref="L1:N1"/>
    <mergeCell ref="O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2"/>
  <sheetViews>
    <sheetView zoomScaleNormal="100" workbookViewId="0">
      <pane ySplit="1" topLeftCell="A167" activePane="bottomLeft" state="frozen"/>
      <selection pane="bottomLeft" activeCell="D1" sqref="D1"/>
    </sheetView>
  </sheetViews>
  <sheetFormatPr baseColWidth="10" defaultColWidth="11.5703125" defaultRowHeight="15" x14ac:dyDescent="0.25"/>
  <cols>
    <col min="1" max="1" width="7.7109375" style="1" bestFit="1" customWidth="1"/>
    <col min="2" max="2" width="5.85546875" style="35" customWidth="1"/>
    <col min="3" max="3" width="9" style="35" customWidth="1"/>
    <col min="4" max="4" width="21.28515625" style="35" customWidth="1"/>
    <col min="5" max="5" width="11.5703125" style="87"/>
    <col min="6" max="6" width="11.5703125" style="88" customWidth="1"/>
    <col min="7" max="7" width="11.5703125" style="89" customWidth="1"/>
    <col min="8" max="8" width="11.5703125" style="90" customWidth="1"/>
    <col min="9" max="9" width="11.5703125" style="88" customWidth="1"/>
    <col min="10" max="10" width="11.5703125" style="89" customWidth="1"/>
    <col min="11" max="11" width="11.5703125" style="90" customWidth="1"/>
    <col min="12" max="13" width="11.5703125" style="88" customWidth="1"/>
    <col min="14" max="14" width="11.5703125" style="90" customWidth="1"/>
    <col min="15" max="15" width="11.5703125" style="91" customWidth="1"/>
    <col min="16" max="16" width="11.5703125" style="89" customWidth="1"/>
    <col min="17" max="17" width="11.5703125" style="90" customWidth="1"/>
    <col min="18" max="21" width="11.5703125" style="92" customWidth="1"/>
    <col min="22" max="22" width="11.5703125" style="92"/>
    <col min="23" max="16384" width="11.5703125" style="1"/>
  </cols>
  <sheetData>
    <row r="1" spans="1:23" ht="14.45" x14ac:dyDescent="0.3">
      <c r="B1" s="34"/>
      <c r="C1" s="155"/>
      <c r="D1" s="36"/>
      <c r="E1" s="41"/>
      <c r="F1" s="180" t="s">
        <v>0</v>
      </c>
      <c r="G1" s="181"/>
      <c r="H1" s="182"/>
      <c r="I1" s="180" t="s">
        <v>1</v>
      </c>
      <c r="J1" s="181"/>
      <c r="K1" s="182"/>
      <c r="L1" s="180" t="s">
        <v>15</v>
      </c>
      <c r="M1" s="181"/>
      <c r="N1" s="182"/>
      <c r="O1" s="180" t="s">
        <v>16</v>
      </c>
      <c r="P1" s="181"/>
      <c r="Q1" s="182"/>
      <c r="R1" s="82" t="s">
        <v>2</v>
      </c>
      <c r="S1" s="82" t="s">
        <v>17</v>
      </c>
      <c r="T1" s="82" t="s">
        <v>367</v>
      </c>
      <c r="U1" s="82" t="s">
        <v>814</v>
      </c>
      <c r="V1" s="160" t="s">
        <v>18</v>
      </c>
      <c r="W1" s="1" t="s">
        <v>842</v>
      </c>
    </row>
    <row r="2" spans="1:23" x14ac:dyDescent="0.25">
      <c r="A2" s="176" t="s">
        <v>1053</v>
      </c>
      <c r="B2" s="171" t="s">
        <v>8</v>
      </c>
      <c r="C2" s="156" t="s">
        <v>9</v>
      </c>
      <c r="D2" s="37" t="s">
        <v>3</v>
      </c>
      <c r="E2" s="83" t="s">
        <v>4</v>
      </c>
      <c r="F2" s="44" t="s">
        <v>5</v>
      </c>
      <c r="G2" s="45" t="s">
        <v>6</v>
      </c>
      <c r="H2" s="84" t="s">
        <v>7</v>
      </c>
      <c r="I2" s="44" t="s">
        <v>5</v>
      </c>
      <c r="J2" s="45" t="s">
        <v>6</v>
      </c>
      <c r="K2" s="84" t="s">
        <v>7</v>
      </c>
      <c r="L2" s="44" t="s">
        <v>5</v>
      </c>
      <c r="M2" s="44" t="s">
        <v>6</v>
      </c>
      <c r="N2" s="84" t="s">
        <v>7</v>
      </c>
      <c r="O2" s="85" t="s">
        <v>5</v>
      </c>
      <c r="P2" s="45" t="s">
        <v>6</v>
      </c>
      <c r="Q2" s="84" t="s">
        <v>7</v>
      </c>
      <c r="R2" s="86" t="s">
        <v>7</v>
      </c>
      <c r="S2" s="86" t="s">
        <v>7</v>
      </c>
      <c r="T2" s="86"/>
      <c r="U2" s="86"/>
      <c r="V2" s="161" t="s">
        <v>7</v>
      </c>
    </row>
    <row r="3" spans="1:23" ht="14.45" customHeight="1" x14ac:dyDescent="0.25">
      <c r="A3" s="172" t="s">
        <v>1067</v>
      </c>
      <c r="B3" s="78" t="s">
        <v>731</v>
      </c>
      <c r="C3" s="157" t="s">
        <v>170</v>
      </c>
      <c r="D3" s="77" t="s">
        <v>171</v>
      </c>
      <c r="E3" s="87">
        <v>2</v>
      </c>
      <c r="F3" s="94" t="s">
        <v>26</v>
      </c>
      <c r="G3" s="95" t="s">
        <v>26</v>
      </c>
      <c r="H3" s="90" t="s">
        <v>26</v>
      </c>
      <c r="I3" s="94">
        <v>1</v>
      </c>
      <c r="J3" s="95">
        <v>1</v>
      </c>
      <c r="K3" s="90">
        <f>J3/I3</f>
        <v>1</v>
      </c>
      <c r="L3" s="94">
        <v>1</v>
      </c>
      <c r="M3" s="94">
        <v>1</v>
      </c>
      <c r="N3" s="90">
        <f>M3/L3</f>
        <v>1</v>
      </c>
      <c r="O3" s="96" t="s">
        <v>26</v>
      </c>
      <c r="P3" s="95" t="s">
        <v>26</v>
      </c>
      <c r="Q3" s="90" t="s">
        <v>26</v>
      </c>
      <c r="R3" s="92">
        <f>K3</f>
        <v>1</v>
      </c>
      <c r="S3" s="92">
        <f>N3</f>
        <v>1</v>
      </c>
      <c r="T3" s="92">
        <f>N3</f>
        <v>1</v>
      </c>
      <c r="U3" s="92">
        <f>K3</f>
        <v>1</v>
      </c>
      <c r="V3" s="162">
        <f>(J3+M3)/E3</f>
        <v>1</v>
      </c>
    </row>
    <row r="4" spans="1:23" x14ac:dyDescent="0.25">
      <c r="A4" s="172" t="s">
        <v>1067</v>
      </c>
      <c r="B4" s="78" t="s">
        <v>732</v>
      </c>
      <c r="C4" s="157" t="s">
        <v>170</v>
      </c>
      <c r="D4" s="77" t="s">
        <v>174</v>
      </c>
      <c r="E4" s="87">
        <v>30</v>
      </c>
      <c r="F4" s="94">
        <v>7</v>
      </c>
      <c r="G4" s="95">
        <v>5</v>
      </c>
      <c r="H4" s="90">
        <f>G4/F4</f>
        <v>0.7142857142857143</v>
      </c>
      <c r="I4" s="94">
        <v>6</v>
      </c>
      <c r="J4" s="95">
        <v>5</v>
      </c>
      <c r="K4" s="90">
        <f>J4/I4</f>
        <v>0.83333333333333337</v>
      </c>
      <c r="L4" s="94">
        <v>12</v>
      </c>
      <c r="M4" s="94">
        <v>10</v>
      </c>
      <c r="N4" s="90">
        <f>M4/L4</f>
        <v>0.83333333333333337</v>
      </c>
      <c r="O4" s="96">
        <v>5</v>
      </c>
      <c r="P4" s="95">
        <v>4</v>
      </c>
      <c r="Q4" s="90">
        <f>P4/O4</f>
        <v>0.8</v>
      </c>
      <c r="R4" s="92">
        <f>(G4+J4)/(F4+I4)</f>
        <v>0.76923076923076927</v>
      </c>
      <c r="S4" s="92">
        <f>(M4+P4)/(L4+O4)</f>
        <v>0.82352941176470584</v>
      </c>
      <c r="T4" s="92">
        <f>(G4+M4)/(F4+L4)</f>
        <v>0.78947368421052633</v>
      </c>
      <c r="U4" s="92">
        <f>(J4+P4)/(I4+O4)</f>
        <v>0.81818181818181823</v>
      </c>
      <c r="V4" s="162">
        <f>(G4+J4+M4+P4)/E4</f>
        <v>0.8</v>
      </c>
      <c r="W4" s="1" t="s">
        <v>841</v>
      </c>
    </row>
    <row r="5" spans="1:23" ht="14.45" customHeight="1" x14ac:dyDescent="0.25">
      <c r="A5" s="172" t="s">
        <v>1067</v>
      </c>
      <c r="B5" s="78" t="s">
        <v>733</v>
      </c>
      <c r="C5" s="157" t="s">
        <v>170</v>
      </c>
      <c r="D5" s="77" t="s">
        <v>173</v>
      </c>
      <c r="E5" s="87">
        <v>16</v>
      </c>
      <c r="F5" s="94">
        <v>4</v>
      </c>
      <c r="G5" s="95">
        <v>3</v>
      </c>
      <c r="H5" s="90">
        <f>G5/F5</f>
        <v>0.75</v>
      </c>
      <c r="I5" s="94">
        <v>4</v>
      </c>
      <c r="J5" s="94">
        <v>4</v>
      </c>
      <c r="K5" s="90">
        <f>J5/I5</f>
        <v>1</v>
      </c>
      <c r="L5" s="94">
        <v>5</v>
      </c>
      <c r="M5" s="94">
        <v>3</v>
      </c>
      <c r="N5" s="90">
        <f>M5/L5</f>
        <v>0.6</v>
      </c>
      <c r="O5" s="96">
        <v>3</v>
      </c>
      <c r="P5" s="95">
        <v>2</v>
      </c>
      <c r="Q5" s="90">
        <f>P5/O5</f>
        <v>0.66666666666666663</v>
      </c>
      <c r="R5" s="92">
        <f>(G5+J5)/(F5+I5)</f>
        <v>0.875</v>
      </c>
      <c r="S5" s="92">
        <f>(M5+P5)/(L5+O5)</f>
        <v>0.625</v>
      </c>
      <c r="T5" s="92">
        <f>(G5+M5)/(F5+L5)</f>
        <v>0.66666666666666663</v>
      </c>
      <c r="U5" s="92">
        <f>(J5+P5)/(I5+O5)</f>
        <v>0.8571428571428571</v>
      </c>
      <c r="V5" s="162">
        <f>(G5+J5+M5+P5)/E5</f>
        <v>0.75</v>
      </c>
    </row>
    <row r="6" spans="1:23" ht="14.45" customHeight="1" x14ac:dyDescent="0.25">
      <c r="A6" s="172" t="s">
        <v>1067</v>
      </c>
      <c r="B6" s="78" t="s">
        <v>734</v>
      </c>
      <c r="C6" s="157" t="s">
        <v>170</v>
      </c>
      <c r="D6" s="77" t="s">
        <v>172</v>
      </c>
      <c r="E6" s="87" t="s">
        <v>26</v>
      </c>
      <c r="F6" s="94" t="s">
        <v>26</v>
      </c>
      <c r="G6" s="95" t="s">
        <v>26</v>
      </c>
      <c r="H6" s="90" t="s">
        <v>26</v>
      </c>
      <c r="I6" s="94" t="s">
        <v>26</v>
      </c>
      <c r="J6" s="95" t="s">
        <v>26</v>
      </c>
      <c r="K6" s="90" t="s">
        <v>26</v>
      </c>
      <c r="L6" s="94" t="s">
        <v>26</v>
      </c>
      <c r="M6" s="94" t="s">
        <v>26</v>
      </c>
      <c r="N6" s="90" t="s">
        <v>26</v>
      </c>
      <c r="O6" s="96" t="s">
        <v>26</v>
      </c>
      <c r="P6" s="95" t="s">
        <v>26</v>
      </c>
      <c r="Q6" s="90" t="s">
        <v>26</v>
      </c>
      <c r="R6" s="92" t="s">
        <v>26</v>
      </c>
      <c r="S6" s="92" t="s">
        <v>26</v>
      </c>
      <c r="T6" s="92" t="s">
        <v>26</v>
      </c>
      <c r="U6" s="92" t="s">
        <v>26</v>
      </c>
      <c r="V6" s="162" t="s">
        <v>26</v>
      </c>
    </row>
    <row r="7" spans="1:23" ht="14.45" customHeight="1" x14ac:dyDescent="0.25">
      <c r="A7" s="172" t="s">
        <v>1067</v>
      </c>
      <c r="B7" s="78" t="s">
        <v>735</v>
      </c>
      <c r="C7" s="157" t="s">
        <v>170</v>
      </c>
      <c r="D7" s="77" t="s">
        <v>175</v>
      </c>
      <c r="E7" s="87">
        <v>51</v>
      </c>
      <c r="F7" s="94">
        <v>7</v>
      </c>
      <c r="G7" s="95">
        <v>7</v>
      </c>
      <c r="H7" s="90">
        <f>G7/F7</f>
        <v>1</v>
      </c>
      <c r="I7" s="94">
        <v>11</v>
      </c>
      <c r="J7" s="94">
        <v>5</v>
      </c>
      <c r="K7" s="90">
        <f>J7/I7</f>
        <v>0.45454545454545453</v>
      </c>
      <c r="L7" s="94">
        <v>10</v>
      </c>
      <c r="M7" s="94">
        <v>3</v>
      </c>
      <c r="N7" s="90">
        <f>M7/L7</f>
        <v>0.3</v>
      </c>
      <c r="O7" s="96">
        <v>23</v>
      </c>
      <c r="P7" s="95">
        <v>0</v>
      </c>
      <c r="Q7" s="90">
        <f>P7/O7</f>
        <v>0</v>
      </c>
      <c r="R7" s="92">
        <f>(G7+J7)/(F7+I7)</f>
        <v>0.66666666666666663</v>
      </c>
      <c r="S7" s="92">
        <f>(M7+P7)/(L7+O7)</f>
        <v>9.0909090909090912E-2</v>
      </c>
      <c r="T7" s="92">
        <f>(G7+M7)/(F7+L7)</f>
        <v>0.58823529411764708</v>
      </c>
      <c r="U7" s="92">
        <f>(J7+P7)/(I7+O7)</f>
        <v>0.14705882352941177</v>
      </c>
      <c r="V7" s="162">
        <f>(G7+J7+M7+P7)/E7</f>
        <v>0.29411764705882354</v>
      </c>
      <c r="W7" s="1" t="s">
        <v>843</v>
      </c>
    </row>
    <row r="8" spans="1:23" x14ac:dyDescent="0.25">
      <c r="A8" s="172" t="s">
        <v>1067</v>
      </c>
      <c r="B8" s="78" t="s">
        <v>736</v>
      </c>
      <c r="C8" s="157" t="s">
        <v>176</v>
      </c>
      <c r="D8" s="38" t="s">
        <v>177</v>
      </c>
      <c r="E8" s="87">
        <v>4</v>
      </c>
      <c r="F8" s="94">
        <v>2</v>
      </c>
      <c r="G8" s="95">
        <v>2</v>
      </c>
      <c r="H8" s="90">
        <f>G8/F8</f>
        <v>1</v>
      </c>
      <c r="I8" s="94" t="s">
        <v>26</v>
      </c>
      <c r="J8" s="95" t="s">
        <v>26</v>
      </c>
      <c r="K8" s="90" t="s">
        <v>26</v>
      </c>
      <c r="L8" s="94" t="s">
        <v>26</v>
      </c>
      <c r="M8" s="94" t="s">
        <v>26</v>
      </c>
      <c r="N8" s="90" t="s">
        <v>26</v>
      </c>
      <c r="O8" s="96">
        <v>2</v>
      </c>
      <c r="P8" s="95">
        <v>0</v>
      </c>
      <c r="Q8" s="90">
        <f>P8/O8</f>
        <v>0</v>
      </c>
      <c r="R8" s="92">
        <f>H8</f>
        <v>1</v>
      </c>
      <c r="S8" s="92">
        <f>Q8</f>
        <v>0</v>
      </c>
      <c r="T8" s="92">
        <f>H8</f>
        <v>1</v>
      </c>
      <c r="U8" s="92">
        <f>Q8</f>
        <v>0</v>
      </c>
      <c r="V8" s="162">
        <f>(G8+P8)/F8</f>
        <v>1</v>
      </c>
    </row>
    <row r="9" spans="1:23" ht="14.45" customHeight="1" x14ac:dyDescent="0.25">
      <c r="A9" s="172" t="s">
        <v>1067</v>
      </c>
      <c r="B9" s="78" t="s">
        <v>737</v>
      </c>
      <c r="C9" s="157" t="s">
        <v>176</v>
      </c>
      <c r="D9" s="38" t="s">
        <v>178</v>
      </c>
      <c r="E9" s="87">
        <v>3</v>
      </c>
      <c r="F9" s="94" t="s">
        <v>26</v>
      </c>
      <c r="G9" s="95" t="s">
        <v>26</v>
      </c>
      <c r="H9" s="90" t="s">
        <v>26</v>
      </c>
      <c r="I9" s="94">
        <v>2</v>
      </c>
      <c r="J9" s="95">
        <v>0</v>
      </c>
      <c r="K9" s="90">
        <f>J9/I9</f>
        <v>0</v>
      </c>
      <c r="L9" s="94">
        <v>1</v>
      </c>
      <c r="M9" s="94">
        <v>0</v>
      </c>
      <c r="N9" s="90">
        <f t="shared" ref="N9:N34" si="0">M9/L9</f>
        <v>0</v>
      </c>
      <c r="O9" s="96" t="s">
        <v>26</v>
      </c>
      <c r="P9" s="95" t="s">
        <v>26</v>
      </c>
      <c r="Q9" s="90" t="s">
        <v>26</v>
      </c>
      <c r="R9" s="92">
        <f>K9</f>
        <v>0</v>
      </c>
      <c r="S9" s="92">
        <f>N9</f>
        <v>0</v>
      </c>
      <c r="T9" s="92">
        <f>N9</f>
        <v>0</v>
      </c>
      <c r="U9" s="92">
        <f>K9</f>
        <v>0</v>
      </c>
      <c r="V9" s="162">
        <f>(J9+M9)/E9</f>
        <v>0</v>
      </c>
    </row>
    <row r="10" spans="1:23" ht="14.45" customHeight="1" x14ac:dyDescent="0.25">
      <c r="A10" s="172" t="s">
        <v>1067</v>
      </c>
      <c r="B10" s="78" t="s">
        <v>738</v>
      </c>
      <c r="C10" s="157" t="s">
        <v>176</v>
      </c>
      <c r="D10" s="38" t="s">
        <v>179</v>
      </c>
      <c r="E10" s="87">
        <v>3</v>
      </c>
      <c r="F10" s="94" t="s">
        <v>26</v>
      </c>
      <c r="G10" s="95" t="s">
        <v>26</v>
      </c>
      <c r="H10" s="90" t="s">
        <v>26</v>
      </c>
      <c r="I10" s="94" t="s">
        <v>26</v>
      </c>
      <c r="J10" s="95" t="s">
        <v>26</v>
      </c>
      <c r="K10" s="90" t="s">
        <v>26</v>
      </c>
      <c r="L10" s="94">
        <v>3</v>
      </c>
      <c r="M10" s="94">
        <v>2</v>
      </c>
      <c r="N10" s="90">
        <f t="shared" si="0"/>
        <v>0.66666666666666663</v>
      </c>
      <c r="O10" s="96" t="s">
        <v>26</v>
      </c>
      <c r="P10" s="95" t="s">
        <v>26</v>
      </c>
      <c r="Q10" s="90" t="s">
        <v>26</v>
      </c>
      <c r="R10" s="92" t="s">
        <v>26</v>
      </c>
      <c r="S10" s="92">
        <f>N10</f>
        <v>0.66666666666666663</v>
      </c>
      <c r="T10" s="92">
        <f>N10</f>
        <v>0.66666666666666663</v>
      </c>
      <c r="U10" s="92" t="s">
        <v>26</v>
      </c>
      <c r="V10" s="162">
        <f>M10/E10</f>
        <v>0.66666666666666663</v>
      </c>
    </row>
    <row r="11" spans="1:23" ht="14.45" customHeight="1" x14ac:dyDescent="0.25">
      <c r="A11" s="172" t="s">
        <v>1067</v>
      </c>
      <c r="B11" s="78" t="s">
        <v>739</v>
      </c>
      <c r="C11" s="157" t="s">
        <v>176</v>
      </c>
      <c r="D11" s="38" t="s">
        <v>180</v>
      </c>
      <c r="E11" s="87">
        <v>19</v>
      </c>
      <c r="F11" s="94">
        <v>6</v>
      </c>
      <c r="G11" s="95">
        <v>1</v>
      </c>
      <c r="H11" s="90">
        <f t="shared" ref="H11:H20" si="1">G11/F11</f>
        <v>0.16666666666666666</v>
      </c>
      <c r="I11" s="94">
        <v>1</v>
      </c>
      <c r="J11" s="95">
        <v>0</v>
      </c>
      <c r="K11" s="90">
        <f>J11/I11</f>
        <v>0</v>
      </c>
      <c r="L11" s="94">
        <v>8</v>
      </c>
      <c r="M11" s="94">
        <v>0</v>
      </c>
      <c r="N11" s="90">
        <f t="shared" si="0"/>
        <v>0</v>
      </c>
      <c r="O11" s="96">
        <v>4</v>
      </c>
      <c r="P11" s="95">
        <v>0</v>
      </c>
      <c r="Q11" s="90">
        <f t="shared" ref="Q11:Q17" si="2">P11/O11</f>
        <v>0</v>
      </c>
      <c r="R11" s="92">
        <f>(G11+J11)/(F11+I11)</f>
        <v>0.14285714285714285</v>
      </c>
      <c r="S11" s="92">
        <f t="shared" ref="S11:S17" si="3">(M11+P11)/(L11+O11)</f>
        <v>0</v>
      </c>
      <c r="T11" s="92">
        <f t="shared" ref="T11:T20" si="4">(G11+M11)/(F11+L11)</f>
        <v>7.1428571428571425E-2</v>
      </c>
      <c r="U11" s="92">
        <f>(J11+P11)/(I11+O11)</f>
        <v>0</v>
      </c>
      <c r="V11" s="162">
        <f>(G11+J11+M11+P11)/E11</f>
        <v>5.2631578947368418E-2</v>
      </c>
    </row>
    <row r="12" spans="1:23" x14ac:dyDescent="0.25">
      <c r="A12" s="172" t="s">
        <v>1067</v>
      </c>
      <c r="B12" s="78" t="s">
        <v>740</v>
      </c>
      <c r="C12" s="157" t="s">
        <v>176</v>
      </c>
      <c r="D12" s="38" t="s">
        <v>844</v>
      </c>
      <c r="E12" s="87">
        <v>21</v>
      </c>
      <c r="F12" s="94">
        <v>3</v>
      </c>
      <c r="G12" s="95">
        <v>3</v>
      </c>
      <c r="H12" s="90">
        <f t="shared" si="1"/>
        <v>1</v>
      </c>
      <c r="I12" s="94">
        <v>7</v>
      </c>
      <c r="J12" s="95">
        <v>7</v>
      </c>
      <c r="K12" s="90">
        <f>J12/I12</f>
        <v>1</v>
      </c>
      <c r="L12" s="94">
        <v>7</v>
      </c>
      <c r="M12" s="94">
        <v>5</v>
      </c>
      <c r="N12" s="90">
        <f t="shared" si="0"/>
        <v>0.7142857142857143</v>
      </c>
      <c r="O12" s="96">
        <v>4</v>
      </c>
      <c r="P12" s="95">
        <v>4</v>
      </c>
      <c r="Q12" s="90">
        <f t="shared" si="2"/>
        <v>1</v>
      </c>
      <c r="R12" s="92">
        <f>(G12+J12)/(F12+I12)</f>
        <v>1</v>
      </c>
      <c r="S12" s="92">
        <f t="shared" si="3"/>
        <v>0.81818181818181823</v>
      </c>
      <c r="T12" s="92">
        <f t="shared" si="4"/>
        <v>0.8</v>
      </c>
      <c r="U12" s="92">
        <f>(J12+P12)/(I12+O12)</f>
        <v>1</v>
      </c>
      <c r="V12" s="162">
        <f>(G12+J12+M12+P12)/E12</f>
        <v>0.90476190476190477</v>
      </c>
    </row>
    <row r="13" spans="1:23" ht="14.45" customHeight="1" x14ac:dyDescent="0.25">
      <c r="A13" s="172" t="s">
        <v>1067</v>
      </c>
      <c r="B13" s="78" t="s">
        <v>712</v>
      </c>
      <c r="C13" s="157" t="s">
        <v>181</v>
      </c>
      <c r="D13" s="9" t="s">
        <v>182</v>
      </c>
      <c r="E13" s="87">
        <v>68</v>
      </c>
      <c r="F13" s="94">
        <v>19</v>
      </c>
      <c r="G13" s="95">
        <v>13</v>
      </c>
      <c r="H13" s="90">
        <f t="shared" si="1"/>
        <v>0.68421052631578949</v>
      </c>
      <c r="I13" s="94">
        <v>14</v>
      </c>
      <c r="J13" s="94">
        <v>11</v>
      </c>
      <c r="K13" s="90">
        <f>J13/I13</f>
        <v>0.7857142857142857</v>
      </c>
      <c r="L13" s="94">
        <v>14</v>
      </c>
      <c r="M13" s="94">
        <v>11</v>
      </c>
      <c r="N13" s="90">
        <f t="shared" si="0"/>
        <v>0.7857142857142857</v>
      </c>
      <c r="O13" s="96">
        <v>20</v>
      </c>
      <c r="P13" s="95">
        <v>14</v>
      </c>
      <c r="Q13" s="90">
        <f t="shared" si="2"/>
        <v>0.7</v>
      </c>
      <c r="R13" s="92">
        <f>(G13+J13)/(F13+I13)</f>
        <v>0.72727272727272729</v>
      </c>
      <c r="S13" s="92">
        <f t="shared" si="3"/>
        <v>0.73529411764705888</v>
      </c>
      <c r="T13" s="92">
        <f t="shared" si="4"/>
        <v>0.72727272727272729</v>
      </c>
      <c r="U13" s="92">
        <f>(J13+P13)/(I13+O13)</f>
        <v>0.73529411764705888</v>
      </c>
      <c r="V13" s="162">
        <f>(G13+J13+M13+P13)/E13</f>
        <v>0.72058823529411764</v>
      </c>
      <c r="W13" s="1" t="s">
        <v>845</v>
      </c>
    </row>
    <row r="14" spans="1:23" ht="14.45" customHeight="1" x14ac:dyDescent="0.25">
      <c r="A14" s="172" t="s">
        <v>1067</v>
      </c>
      <c r="B14" s="78" t="s">
        <v>713</v>
      </c>
      <c r="C14" s="157" t="s">
        <v>181</v>
      </c>
      <c r="D14" s="9" t="s">
        <v>209</v>
      </c>
      <c r="E14" s="87">
        <v>63</v>
      </c>
      <c r="F14" s="94">
        <v>13</v>
      </c>
      <c r="G14" s="95">
        <v>5</v>
      </c>
      <c r="H14" s="90">
        <f t="shared" si="1"/>
        <v>0.38461538461538464</v>
      </c>
      <c r="I14" s="94">
        <v>13</v>
      </c>
      <c r="J14" s="93">
        <v>8</v>
      </c>
      <c r="K14" s="90">
        <f>J14/I14</f>
        <v>0.61538461538461542</v>
      </c>
      <c r="L14" s="94">
        <v>21</v>
      </c>
      <c r="M14" s="94">
        <v>10</v>
      </c>
      <c r="N14" s="90">
        <f t="shared" si="0"/>
        <v>0.47619047619047616</v>
      </c>
      <c r="O14" s="96">
        <v>16</v>
      </c>
      <c r="P14" s="95">
        <v>9</v>
      </c>
      <c r="Q14" s="90">
        <f t="shared" si="2"/>
        <v>0.5625</v>
      </c>
      <c r="R14" s="92">
        <f>(G14+J14)/(F14+I14)</f>
        <v>0.5</v>
      </c>
      <c r="S14" s="92">
        <f t="shared" si="3"/>
        <v>0.51351351351351349</v>
      </c>
      <c r="T14" s="92">
        <f t="shared" si="4"/>
        <v>0.44117647058823528</v>
      </c>
      <c r="U14" s="92">
        <f>(J14+P14)/(I14+O14)</f>
        <v>0.58620689655172409</v>
      </c>
      <c r="V14" s="162">
        <f>(G14+J14+M14+P14)/E14</f>
        <v>0.50793650793650791</v>
      </c>
    </row>
    <row r="15" spans="1:23" x14ac:dyDescent="0.25">
      <c r="A15" s="172" t="s">
        <v>1067</v>
      </c>
      <c r="B15" s="78" t="s">
        <v>714</v>
      </c>
      <c r="C15" s="157" t="s">
        <v>181</v>
      </c>
      <c r="D15" s="9" t="s">
        <v>183</v>
      </c>
      <c r="E15" s="87">
        <v>113</v>
      </c>
      <c r="F15" s="94">
        <v>29</v>
      </c>
      <c r="G15" s="95">
        <v>18</v>
      </c>
      <c r="H15" s="90">
        <f t="shared" si="1"/>
        <v>0.62068965517241381</v>
      </c>
      <c r="I15" s="94">
        <v>22</v>
      </c>
      <c r="J15" s="95">
        <v>16</v>
      </c>
      <c r="L15" s="94">
        <v>43</v>
      </c>
      <c r="M15" s="94">
        <v>16</v>
      </c>
      <c r="N15" s="90">
        <f t="shared" si="0"/>
        <v>0.37209302325581395</v>
      </c>
      <c r="O15" s="96">
        <v>19</v>
      </c>
      <c r="P15" s="95">
        <v>14</v>
      </c>
      <c r="Q15" s="90">
        <f t="shared" si="2"/>
        <v>0.73684210526315785</v>
      </c>
      <c r="R15" s="92">
        <f>(G15+J15)/(F15+I15)</f>
        <v>0.66666666666666663</v>
      </c>
      <c r="S15" s="92">
        <f t="shared" si="3"/>
        <v>0.4838709677419355</v>
      </c>
      <c r="T15" s="92">
        <f t="shared" si="4"/>
        <v>0.47222222222222221</v>
      </c>
      <c r="U15" s="92">
        <f>(J15+P15)/(I15+O15)</f>
        <v>0.73170731707317072</v>
      </c>
      <c r="V15" s="162">
        <f>(G15+J15+M15+P15)/E15</f>
        <v>0.5663716814159292</v>
      </c>
      <c r="W15" s="1" t="s">
        <v>884</v>
      </c>
    </row>
    <row r="16" spans="1:23" ht="14.45" customHeight="1" x14ac:dyDescent="0.25">
      <c r="A16" s="172" t="s">
        <v>1067</v>
      </c>
      <c r="B16" s="78" t="s">
        <v>715</v>
      </c>
      <c r="C16" s="157" t="s">
        <v>181</v>
      </c>
      <c r="D16" s="9" t="s">
        <v>184</v>
      </c>
      <c r="E16" s="87">
        <v>62</v>
      </c>
      <c r="F16" s="94">
        <v>12</v>
      </c>
      <c r="G16" s="95">
        <v>12</v>
      </c>
      <c r="H16" s="90">
        <f t="shared" si="1"/>
        <v>1</v>
      </c>
      <c r="I16" s="94" t="s">
        <v>26</v>
      </c>
      <c r="J16" s="95" t="s">
        <v>26</v>
      </c>
      <c r="K16" s="90" t="s">
        <v>26</v>
      </c>
      <c r="L16" s="94">
        <v>39</v>
      </c>
      <c r="M16" s="94">
        <v>39</v>
      </c>
      <c r="N16" s="90">
        <f t="shared" si="0"/>
        <v>1</v>
      </c>
      <c r="O16" s="96">
        <v>11</v>
      </c>
      <c r="P16" s="95">
        <v>11</v>
      </c>
      <c r="Q16" s="90">
        <f t="shared" si="2"/>
        <v>1</v>
      </c>
      <c r="R16" s="92">
        <f>H16</f>
        <v>1</v>
      </c>
      <c r="S16" s="92">
        <f t="shared" si="3"/>
        <v>1</v>
      </c>
      <c r="T16" s="92">
        <f t="shared" si="4"/>
        <v>1</v>
      </c>
      <c r="U16" s="92">
        <f>Q16</f>
        <v>1</v>
      </c>
      <c r="V16" s="162">
        <f>(G16+M16+P16)/E16</f>
        <v>1</v>
      </c>
    </row>
    <row r="17" spans="1:23" ht="14.45" customHeight="1" x14ac:dyDescent="0.25">
      <c r="A17" s="172" t="s">
        <v>1067</v>
      </c>
      <c r="B17" s="78" t="s">
        <v>718</v>
      </c>
      <c r="C17" s="157" t="s">
        <v>181</v>
      </c>
      <c r="D17" s="9" t="s">
        <v>185</v>
      </c>
      <c r="E17" s="87">
        <v>84</v>
      </c>
      <c r="F17" s="94">
        <v>46</v>
      </c>
      <c r="G17" s="95">
        <v>32</v>
      </c>
      <c r="H17" s="90">
        <f t="shared" si="1"/>
        <v>0.69565217391304346</v>
      </c>
      <c r="I17" s="94">
        <v>17</v>
      </c>
      <c r="J17" s="95">
        <v>13</v>
      </c>
      <c r="K17" s="90">
        <f>J17/I17</f>
        <v>0.76470588235294112</v>
      </c>
      <c r="L17" s="94">
        <v>16</v>
      </c>
      <c r="M17" s="94">
        <v>10</v>
      </c>
      <c r="N17" s="90">
        <f t="shared" si="0"/>
        <v>0.625</v>
      </c>
      <c r="O17" s="96">
        <v>5</v>
      </c>
      <c r="P17" s="95">
        <v>3</v>
      </c>
      <c r="Q17" s="90">
        <f t="shared" si="2"/>
        <v>0.6</v>
      </c>
      <c r="R17" s="92">
        <f>(G17+J17)/(F17+I17)</f>
        <v>0.7142857142857143</v>
      </c>
      <c r="S17" s="92">
        <f t="shared" si="3"/>
        <v>0.61904761904761907</v>
      </c>
      <c r="T17" s="92">
        <f t="shared" si="4"/>
        <v>0.67741935483870963</v>
      </c>
      <c r="U17" s="92">
        <f>(J17+P17)/(I17+O17)</f>
        <v>0.72727272727272729</v>
      </c>
      <c r="V17" s="162">
        <f>(G17+J17+M17+P17)/E17</f>
        <v>0.69047619047619047</v>
      </c>
      <c r="W17" s="1" t="s">
        <v>846</v>
      </c>
    </row>
    <row r="18" spans="1:23" ht="14.45" customHeight="1" x14ac:dyDescent="0.25">
      <c r="A18" s="172" t="s">
        <v>1067</v>
      </c>
      <c r="B18" s="78" t="s">
        <v>717</v>
      </c>
      <c r="C18" s="157" t="s">
        <v>181</v>
      </c>
      <c r="D18" s="9" t="s">
        <v>186</v>
      </c>
      <c r="E18" s="87">
        <v>4</v>
      </c>
      <c r="F18" s="94">
        <v>1</v>
      </c>
      <c r="G18" s="95">
        <v>0</v>
      </c>
      <c r="H18" s="90">
        <f t="shared" si="1"/>
        <v>0</v>
      </c>
      <c r="I18" s="94" t="s">
        <v>26</v>
      </c>
      <c r="J18" s="95" t="s">
        <v>26</v>
      </c>
      <c r="K18" s="90" t="s">
        <v>26</v>
      </c>
      <c r="L18" s="94">
        <v>3</v>
      </c>
      <c r="M18" s="94">
        <v>0</v>
      </c>
      <c r="N18" s="90">
        <f t="shared" si="0"/>
        <v>0</v>
      </c>
      <c r="O18" s="96" t="s">
        <v>26</v>
      </c>
      <c r="P18" s="95" t="s">
        <v>26</v>
      </c>
      <c r="Q18" s="90" t="s">
        <v>26</v>
      </c>
      <c r="R18" s="92">
        <f>H18</f>
        <v>0</v>
      </c>
      <c r="S18" s="92">
        <f>N18</f>
        <v>0</v>
      </c>
      <c r="T18" s="92">
        <f t="shared" si="4"/>
        <v>0</v>
      </c>
      <c r="U18" s="92" t="s">
        <v>26</v>
      </c>
      <c r="V18" s="162">
        <f>(G18+M18)/E18</f>
        <v>0</v>
      </c>
    </row>
    <row r="19" spans="1:23" ht="14.45" customHeight="1" x14ac:dyDescent="0.25">
      <c r="A19" s="172" t="s">
        <v>1067</v>
      </c>
      <c r="B19" s="78" t="s">
        <v>716</v>
      </c>
      <c r="C19" s="157" t="s">
        <v>181</v>
      </c>
      <c r="D19" s="9" t="s">
        <v>187</v>
      </c>
      <c r="E19" s="87">
        <v>148</v>
      </c>
      <c r="F19" s="94">
        <v>34</v>
      </c>
      <c r="G19" s="95">
        <v>28</v>
      </c>
      <c r="H19" s="90">
        <f t="shared" si="1"/>
        <v>0.82352941176470584</v>
      </c>
      <c r="I19" s="94">
        <v>4</v>
      </c>
      <c r="J19" s="95">
        <v>3</v>
      </c>
      <c r="K19" s="90">
        <f>J19/I19</f>
        <v>0.75</v>
      </c>
      <c r="L19" s="94">
        <v>92</v>
      </c>
      <c r="M19" s="94">
        <v>74</v>
      </c>
      <c r="N19" s="90">
        <f t="shared" si="0"/>
        <v>0.80434782608695654</v>
      </c>
      <c r="O19" s="96">
        <v>18</v>
      </c>
      <c r="P19" s="95">
        <v>15</v>
      </c>
      <c r="Q19" s="90">
        <f>P19/O19</f>
        <v>0.83333333333333337</v>
      </c>
      <c r="R19" s="92">
        <f>(G19+J19)/(F19+I19)</f>
        <v>0.81578947368421051</v>
      </c>
      <c r="S19" s="92">
        <f>(M19+P19)/(L19+O19)</f>
        <v>0.80909090909090908</v>
      </c>
      <c r="T19" s="92">
        <f t="shared" si="4"/>
        <v>0.80952380952380953</v>
      </c>
      <c r="U19" s="92">
        <f>(J19+P19)/(I19+O19)</f>
        <v>0.81818181818181823</v>
      </c>
      <c r="V19" s="162">
        <f>(G19+J19+M19+P19)/E19</f>
        <v>0.81081081081081086</v>
      </c>
    </row>
    <row r="20" spans="1:23" ht="14.45" customHeight="1" x14ac:dyDescent="0.25">
      <c r="A20" s="172" t="s">
        <v>1067</v>
      </c>
      <c r="B20" s="78" t="s">
        <v>719</v>
      </c>
      <c r="C20" s="157" t="s">
        <v>181</v>
      </c>
      <c r="D20" s="9" t="s">
        <v>188</v>
      </c>
      <c r="E20" s="87">
        <v>8</v>
      </c>
      <c r="F20" s="94">
        <v>3</v>
      </c>
      <c r="G20" s="95">
        <v>1</v>
      </c>
      <c r="H20" s="90">
        <f t="shared" si="1"/>
        <v>0.33333333333333331</v>
      </c>
      <c r="I20" s="94" t="s">
        <v>26</v>
      </c>
      <c r="J20" s="95" t="s">
        <v>26</v>
      </c>
      <c r="K20" s="90" t="s">
        <v>26</v>
      </c>
      <c r="L20" s="94">
        <v>5</v>
      </c>
      <c r="M20" s="94">
        <v>1</v>
      </c>
      <c r="N20" s="90">
        <f t="shared" si="0"/>
        <v>0.2</v>
      </c>
      <c r="O20" s="96" t="s">
        <v>26</v>
      </c>
      <c r="P20" s="95" t="s">
        <v>26</v>
      </c>
      <c r="Q20" s="90" t="s">
        <v>26</v>
      </c>
      <c r="R20" s="92">
        <f>H20</f>
        <v>0.33333333333333331</v>
      </c>
      <c r="S20" s="92">
        <f>N20</f>
        <v>0.2</v>
      </c>
      <c r="T20" s="92">
        <f t="shared" si="4"/>
        <v>0.25</v>
      </c>
      <c r="U20" s="92" t="s">
        <v>26</v>
      </c>
      <c r="V20" s="162">
        <f>(G20+M20)/E20</f>
        <v>0.25</v>
      </c>
    </row>
    <row r="21" spans="1:23" x14ac:dyDescent="0.25">
      <c r="A21" s="172" t="s">
        <v>1067</v>
      </c>
      <c r="B21" s="78" t="s">
        <v>720</v>
      </c>
      <c r="C21" s="157" t="s">
        <v>181</v>
      </c>
      <c r="D21" s="9" t="s">
        <v>189</v>
      </c>
      <c r="E21" s="87">
        <v>1</v>
      </c>
      <c r="F21" s="94" t="s">
        <v>26</v>
      </c>
      <c r="G21" s="95" t="s">
        <v>26</v>
      </c>
      <c r="H21" s="90" t="s">
        <v>26</v>
      </c>
      <c r="I21" s="94" t="s">
        <v>26</v>
      </c>
      <c r="J21" s="94" t="s">
        <v>26</v>
      </c>
      <c r="K21" s="90" t="s">
        <v>26</v>
      </c>
      <c r="L21" s="94">
        <v>1</v>
      </c>
      <c r="M21" s="94">
        <v>0</v>
      </c>
      <c r="N21" s="90">
        <f t="shared" si="0"/>
        <v>0</v>
      </c>
      <c r="O21" s="96" t="s">
        <v>26</v>
      </c>
      <c r="P21" s="95" t="s">
        <v>26</v>
      </c>
      <c r="Q21" s="90" t="s">
        <v>26</v>
      </c>
      <c r="R21" s="92" t="s">
        <v>26</v>
      </c>
      <c r="S21" s="92">
        <f>N21</f>
        <v>0</v>
      </c>
      <c r="T21" s="92">
        <f>N21</f>
        <v>0</v>
      </c>
      <c r="U21" s="92" t="s">
        <v>26</v>
      </c>
      <c r="V21" s="162">
        <f>S21</f>
        <v>0</v>
      </c>
    </row>
    <row r="22" spans="1:23" x14ac:dyDescent="0.25">
      <c r="A22" s="172" t="s">
        <v>1067</v>
      </c>
      <c r="B22" s="78" t="s">
        <v>721</v>
      </c>
      <c r="C22" s="157" t="s">
        <v>181</v>
      </c>
      <c r="D22" s="9" t="s">
        <v>190</v>
      </c>
      <c r="E22" s="87">
        <v>56</v>
      </c>
      <c r="F22" s="94">
        <v>17</v>
      </c>
      <c r="G22" s="95">
        <v>14</v>
      </c>
      <c r="H22" s="90">
        <f t="shared" ref="H22:H29" si="5">G22/F22</f>
        <v>0.82352941176470584</v>
      </c>
      <c r="I22" s="94">
        <v>5</v>
      </c>
      <c r="J22" s="95">
        <v>5</v>
      </c>
      <c r="K22" s="90">
        <f t="shared" ref="K22:K29" si="6">J22/I22</f>
        <v>1</v>
      </c>
      <c r="L22" s="94">
        <v>29</v>
      </c>
      <c r="M22" s="94">
        <v>16</v>
      </c>
      <c r="N22" s="90">
        <f t="shared" si="0"/>
        <v>0.55172413793103448</v>
      </c>
      <c r="O22" s="96">
        <v>5</v>
      </c>
      <c r="P22" s="95">
        <v>5</v>
      </c>
      <c r="Q22" s="90">
        <f t="shared" ref="Q22:Q29" si="7">P22/O22</f>
        <v>1</v>
      </c>
      <c r="R22" s="92">
        <f t="shared" ref="R22:R29" si="8">(G22+J22)/(F22+I22)</f>
        <v>0.86363636363636365</v>
      </c>
      <c r="S22" s="92">
        <f t="shared" ref="S22:S29" si="9">(M22+P22)/(L22+O22)</f>
        <v>0.61764705882352944</v>
      </c>
      <c r="T22" s="92">
        <f t="shared" ref="T22:T29" si="10">(G22+M22)/(F22+L22)</f>
        <v>0.65217391304347827</v>
      </c>
      <c r="U22" s="92">
        <f t="shared" ref="U22:U29" si="11">(J22+P22)/(I22+O22)</f>
        <v>1</v>
      </c>
      <c r="V22" s="162">
        <f t="shared" ref="V22:V29" si="12">(G22+J22+M22+P22)/E22</f>
        <v>0.7142857142857143</v>
      </c>
      <c r="W22" s="1" t="s">
        <v>847</v>
      </c>
    </row>
    <row r="23" spans="1:23" ht="14.45" customHeight="1" x14ac:dyDescent="0.25">
      <c r="A23" s="172" t="s">
        <v>1067</v>
      </c>
      <c r="B23" s="78" t="s">
        <v>722</v>
      </c>
      <c r="C23" s="157" t="s">
        <v>181</v>
      </c>
      <c r="D23" s="9" t="s">
        <v>191</v>
      </c>
      <c r="E23" s="87">
        <v>115</v>
      </c>
      <c r="F23" s="94">
        <v>63</v>
      </c>
      <c r="G23" s="95">
        <v>60</v>
      </c>
      <c r="H23" s="90">
        <f t="shared" si="5"/>
        <v>0.95238095238095233</v>
      </c>
      <c r="I23" s="94">
        <v>6</v>
      </c>
      <c r="J23" s="94">
        <v>6</v>
      </c>
      <c r="K23" s="90">
        <f t="shared" si="6"/>
        <v>1</v>
      </c>
      <c r="L23" s="94">
        <v>41</v>
      </c>
      <c r="M23" s="94">
        <v>37</v>
      </c>
      <c r="N23" s="90">
        <f t="shared" si="0"/>
        <v>0.90243902439024393</v>
      </c>
      <c r="O23" s="96">
        <v>5</v>
      </c>
      <c r="P23" s="95">
        <v>4</v>
      </c>
      <c r="Q23" s="90">
        <f t="shared" si="7"/>
        <v>0.8</v>
      </c>
      <c r="R23" s="92">
        <f t="shared" si="8"/>
        <v>0.95652173913043481</v>
      </c>
      <c r="S23" s="92">
        <f t="shared" si="9"/>
        <v>0.89130434782608692</v>
      </c>
      <c r="T23" s="92">
        <f t="shared" si="10"/>
        <v>0.93269230769230771</v>
      </c>
      <c r="U23" s="92">
        <f t="shared" si="11"/>
        <v>0.90909090909090906</v>
      </c>
      <c r="V23" s="162">
        <f t="shared" si="12"/>
        <v>0.93043478260869561</v>
      </c>
    </row>
    <row r="24" spans="1:23" x14ac:dyDescent="0.25">
      <c r="A24" s="172" t="s">
        <v>1067</v>
      </c>
      <c r="B24" s="78" t="s">
        <v>723</v>
      </c>
      <c r="C24" s="157" t="s">
        <v>181</v>
      </c>
      <c r="D24" s="9" t="s">
        <v>192</v>
      </c>
      <c r="E24" s="87">
        <v>308</v>
      </c>
      <c r="F24" s="94">
        <v>46</v>
      </c>
      <c r="G24" s="95">
        <v>31</v>
      </c>
      <c r="H24" s="90">
        <f t="shared" si="5"/>
        <v>0.67391304347826086</v>
      </c>
      <c r="I24" s="94">
        <v>79</v>
      </c>
      <c r="J24" s="94">
        <v>73</v>
      </c>
      <c r="K24" s="90">
        <f t="shared" si="6"/>
        <v>0.92405063291139244</v>
      </c>
      <c r="L24" s="94">
        <v>77</v>
      </c>
      <c r="M24" s="94">
        <v>41</v>
      </c>
      <c r="N24" s="90">
        <f t="shared" si="0"/>
        <v>0.53246753246753242</v>
      </c>
      <c r="O24" s="96">
        <v>106</v>
      </c>
      <c r="P24" s="95">
        <v>104</v>
      </c>
      <c r="Q24" s="90">
        <f t="shared" si="7"/>
        <v>0.98113207547169812</v>
      </c>
      <c r="R24" s="92">
        <f t="shared" si="8"/>
        <v>0.83199999999999996</v>
      </c>
      <c r="S24" s="92">
        <f t="shared" si="9"/>
        <v>0.79234972677595628</v>
      </c>
      <c r="T24" s="92">
        <f t="shared" si="10"/>
        <v>0.58536585365853655</v>
      </c>
      <c r="U24" s="92">
        <f t="shared" si="11"/>
        <v>0.95675675675675675</v>
      </c>
      <c r="V24" s="162">
        <f t="shared" si="12"/>
        <v>0.80844155844155841</v>
      </c>
    </row>
    <row r="25" spans="1:23" x14ac:dyDescent="0.25">
      <c r="A25" s="172" t="s">
        <v>1067</v>
      </c>
      <c r="B25" s="78" t="s">
        <v>724</v>
      </c>
      <c r="C25" s="157" t="s">
        <v>181</v>
      </c>
      <c r="D25" s="9" t="s">
        <v>193</v>
      </c>
      <c r="E25" s="87">
        <v>48</v>
      </c>
      <c r="F25" s="94">
        <v>19</v>
      </c>
      <c r="G25" s="95">
        <v>19</v>
      </c>
      <c r="H25" s="90">
        <f t="shared" si="5"/>
        <v>1</v>
      </c>
      <c r="I25" s="94">
        <v>9</v>
      </c>
      <c r="J25" s="95">
        <v>9</v>
      </c>
      <c r="K25" s="90">
        <f t="shared" si="6"/>
        <v>1</v>
      </c>
      <c r="L25" s="94">
        <v>17</v>
      </c>
      <c r="M25" s="94">
        <v>16</v>
      </c>
      <c r="N25" s="90">
        <f t="shared" si="0"/>
        <v>0.94117647058823528</v>
      </c>
      <c r="O25" s="96">
        <v>3</v>
      </c>
      <c r="P25" s="95">
        <v>3</v>
      </c>
      <c r="Q25" s="90">
        <f t="shared" si="7"/>
        <v>1</v>
      </c>
      <c r="R25" s="92">
        <f t="shared" si="8"/>
        <v>1</v>
      </c>
      <c r="S25" s="92">
        <f t="shared" si="9"/>
        <v>0.95</v>
      </c>
      <c r="T25" s="92">
        <f t="shared" si="10"/>
        <v>0.97222222222222221</v>
      </c>
      <c r="U25" s="92">
        <f t="shared" si="11"/>
        <v>1</v>
      </c>
      <c r="V25" s="162">
        <f t="shared" si="12"/>
        <v>0.97916666666666663</v>
      </c>
    </row>
    <row r="26" spans="1:23" ht="14.45" customHeight="1" x14ac:dyDescent="0.25">
      <c r="A26" s="172" t="s">
        <v>1067</v>
      </c>
      <c r="B26" s="78" t="s">
        <v>725</v>
      </c>
      <c r="C26" s="157" t="s">
        <v>181</v>
      </c>
      <c r="D26" s="9" t="s">
        <v>210</v>
      </c>
      <c r="E26" s="87">
        <v>30</v>
      </c>
      <c r="F26" s="94">
        <v>10</v>
      </c>
      <c r="G26" s="95">
        <v>10</v>
      </c>
      <c r="H26" s="90">
        <f t="shared" si="5"/>
        <v>1</v>
      </c>
      <c r="I26" s="94">
        <v>2</v>
      </c>
      <c r="J26" s="94">
        <v>0</v>
      </c>
      <c r="K26" s="90">
        <f t="shared" si="6"/>
        <v>0</v>
      </c>
      <c r="L26" s="94">
        <v>3</v>
      </c>
      <c r="M26" s="94">
        <v>1</v>
      </c>
      <c r="N26" s="90">
        <f t="shared" si="0"/>
        <v>0.33333333333333331</v>
      </c>
      <c r="O26" s="96">
        <v>15</v>
      </c>
      <c r="P26" s="95">
        <v>0</v>
      </c>
      <c r="Q26" s="90">
        <f t="shared" si="7"/>
        <v>0</v>
      </c>
      <c r="R26" s="92">
        <f t="shared" si="8"/>
        <v>0.83333333333333337</v>
      </c>
      <c r="S26" s="92">
        <f t="shared" si="9"/>
        <v>5.5555555555555552E-2</v>
      </c>
      <c r="T26" s="92">
        <f t="shared" si="10"/>
        <v>0.84615384615384615</v>
      </c>
      <c r="U26" s="92">
        <f t="shared" si="11"/>
        <v>0</v>
      </c>
      <c r="V26" s="162">
        <f t="shared" si="12"/>
        <v>0.36666666666666664</v>
      </c>
    </row>
    <row r="27" spans="1:23" ht="14.45" customHeight="1" x14ac:dyDescent="0.25">
      <c r="A27" s="172" t="s">
        <v>1067</v>
      </c>
      <c r="B27" s="78" t="s">
        <v>726</v>
      </c>
      <c r="C27" s="157" t="s">
        <v>181</v>
      </c>
      <c r="D27" s="9" t="s">
        <v>194</v>
      </c>
      <c r="E27" s="87">
        <v>59</v>
      </c>
      <c r="F27" s="94">
        <v>36</v>
      </c>
      <c r="G27" s="95">
        <v>21</v>
      </c>
      <c r="H27" s="90">
        <f t="shared" si="5"/>
        <v>0.58333333333333337</v>
      </c>
      <c r="I27" s="94">
        <v>10</v>
      </c>
      <c r="J27" s="94">
        <v>4</v>
      </c>
      <c r="K27" s="90">
        <f t="shared" si="6"/>
        <v>0.4</v>
      </c>
      <c r="L27" s="94">
        <v>6</v>
      </c>
      <c r="M27" s="94">
        <v>2</v>
      </c>
      <c r="N27" s="90">
        <f t="shared" si="0"/>
        <v>0.33333333333333331</v>
      </c>
      <c r="O27" s="96">
        <v>7</v>
      </c>
      <c r="P27" s="95">
        <v>6</v>
      </c>
      <c r="Q27" s="90">
        <f t="shared" si="7"/>
        <v>0.8571428571428571</v>
      </c>
      <c r="R27" s="92">
        <f t="shared" si="8"/>
        <v>0.54347826086956519</v>
      </c>
      <c r="S27" s="92">
        <f t="shared" si="9"/>
        <v>0.61538461538461542</v>
      </c>
      <c r="T27" s="92">
        <f t="shared" si="10"/>
        <v>0.54761904761904767</v>
      </c>
      <c r="U27" s="92">
        <f t="shared" si="11"/>
        <v>0.58823529411764708</v>
      </c>
      <c r="V27" s="162">
        <f t="shared" si="12"/>
        <v>0.55932203389830504</v>
      </c>
      <c r="W27" s="1" t="s">
        <v>883</v>
      </c>
    </row>
    <row r="28" spans="1:23" ht="14.45" customHeight="1" x14ac:dyDescent="0.25">
      <c r="A28" s="172" t="s">
        <v>1067</v>
      </c>
      <c r="B28" s="78" t="s">
        <v>727</v>
      </c>
      <c r="C28" s="157" t="s">
        <v>181</v>
      </c>
      <c r="D28" s="9" t="s">
        <v>195</v>
      </c>
      <c r="E28" s="87">
        <v>86</v>
      </c>
      <c r="F28" s="94">
        <v>20</v>
      </c>
      <c r="G28" s="95">
        <v>20</v>
      </c>
      <c r="H28" s="90">
        <f t="shared" si="5"/>
        <v>1</v>
      </c>
      <c r="I28" s="94">
        <v>43</v>
      </c>
      <c r="J28" s="94">
        <v>42</v>
      </c>
      <c r="K28" s="90">
        <f t="shared" si="6"/>
        <v>0.97674418604651159</v>
      </c>
      <c r="L28" s="94">
        <v>13</v>
      </c>
      <c r="M28" s="94">
        <v>13</v>
      </c>
      <c r="N28" s="90">
        <f t="shared" si="0"/>
        <v>1</v>
      </c>
      <c r="O28" s="96">
        <v>10</v>
      </c>
      <c r="P28" s="95">
        <v>9</v>
      </c>
      <c r="Q28" s="90">
        <f t="shared" si="7"/>
        <v>0.9</v>
      </c>
      <c r="R28" s="92">
        <f t="shared" si="8"/>
        <v>0.98412698412698407</v>
      </c>
      <c r="S28" s="92">
        <f t="shared" si="9"/>
        <v>0.95652173913043481</v>
      </c>
      <c r="T28" s="92">
        <f t="shared" si="10"/>
        <v>1</v>
      </c>
      <c r="U28" s="92">
        <f t="shared" si="11"/>
        <v>0.96226415094339623</v>
      </c>
      <c r="V28" s="162">
        <f t="shared" si="12"/>
        <v>0.97674418604651159</v>
      </c>
    </row>
    <row r="29" spans="1:23" ht="14.45" customHeight="1" x14ac:dyDescent="0.25">
      <c r="A29" s="172" t="s">
        <v>1067</v>
      </c>
      <c r="B29" s="78" t="s">
        <v>728</v>
      </c>
      <c r="C29" s="157" t="s">
        <v>181</v>
      </c>
      <c r="D29" s="9" t="s">
        <v>211</v>
      </c>
      <c r="E29" s="87">
        <v>38</v>
      </c>
      <c r="F29" s="94">
        <v>11</v>
      </c>
      <c r="G29" s="95">
        <v>3</v>
      </c>
      <c r="H29" s="90">
        <f t="shared" si="5"/>
        <v>0.27272727272727271</v>
      </c>
      <c r="I29" s="94">
        <v>5</v>
      </c>
      <c r="J29" s="94">
        <v>2</v>
      </c>
      <c r="K29" s="90">
        <f t="shared" si="6"/>
        <v>0.4</v>
      </c>
      <c r="L29" s="94">
        <v>19</v>
      </c>
      <c r="M29" s="94">
        <v>0</v>
      </c>
      <c r="N29" s="90">
        <f t="shared" si="0"/>
        <v>0</v>
      </c>
      <c r="O29" s="96">
        <v>3</v>
      </c>
      <c r="P29" s="95">
        <v>0</v>
      </c>
      <c r="Q29" s="90">
        <f t="shared" si="7"/>
        <v>0</v>
      </c>
      <c r="R29" s="92">
        <f t="shared" si="8"/>
        <v>0.3125</v>
      </c>
      <c r="S29" s="92">
        <f t="shared" si="9"/>
        <v>0</v>
      </c>
      <c r="T29" s="92">
        <f t="shared" si="10"/>
        <v>0.1</v>
      </c>
      <c r="U29" s="92">
        <f t="shared" si="11"/>
        <v>0.25</v>
      </c>
      <c r="V29" s="162">
        <f t="shared" si="12"/>
        <v>0.13157894736842105</v>
      </c>
    </row>
    <row r="30" spans="1:23" x14ac:dyDescent="0.25">
      <c r="A30" s="172" t="s">
        <v>1067</v>
      </c>
      <c r="B30" s="78" t="s">
        <v>729</v>
      </c>
      <c r="C30" s="157" t="s">
        <v>181</v>
      </c>
      <c r="D30" s="9" t="s">
        <v>212</v>
      </c>
      <c r="E30" s="87">
        <v>2</v>
      </c>
      <c r="F30" s="94" t="s">
        <v>26</v>
      </c>
      <c r="G30" s="95" t="s">
        <v>26</v>
      </c>
      <c r="H30" s="90" t="s">
        <v>26</v>
      </c>
      <c r="I30" s="94" t="s">
        <v>26</v>
      </c>
      <c r="J30" s="94" t="s">
        <v>26</v>
      </c>
      <c r="K30" s="90" t="s">
        <v>26</v>
      </c>
      <c r="L30" s="94">
        <v>2</v>
      </c>
      <c r="M30" s="94">
        <v>0</v>
      </c>
      <c r="N30" s="90">
        <f t="shared" si="0"/>
        <v>0</v>
      </c>
      <c r="O30" s="96" t="s">
        <v>26</v>
      </c>
      <c r="P30" s="95" t="s">
        <v>26</v>
      </c>
      <c r="Q30" s="90" t="s">
        <v>26</v>
      </c>
      <c r="R30" s="92" t="s">
        <v>26</v>
      </c>
      <c r="S30" s="92">
        <f>N30</f>
        <v>0</v>
      </c>
      <c r="T30" s="92">
        <f>N30</f>
        <v>0</v>
      </c>
      <c r="U30" s="92" t="s">
        <v>26</v>
      </c>
      <c r="V30" s="162">
        <f>S30</f>
        <v>0</v>
      </c>
    </row>
    <row r="31" spans="1:23" x14ac:dyDescent="0.25">
      <c r="A31" s="172" t="s">
        <v>1067</v>
      </c>
      <c r="B31" s="78" t="s">
        <v>730</v>
      </c>
      <c r="C31" s="157" t="s">
        <v>181</v>
      </c>
      <c r="D31" s="9" t="s">
        <v>196</v>
      </c>
      <c r="E31" s="87">
        <v>14</v>
      </c>
      <c r="F31" s="94">
        <v>6</v>
      </c>
      <c r="G31" s="95">
        <v>6</v>
      </c>
      <c r="H31" s="90">
        <f>G31/F31</f>
        <v>1</v>
      </c>
      <c r="I31" s="94">
        <v>1</v>
      </c>
      <c r="J31" s="94">
        <v>1</v>
      </c>
      <c r="K31" s="90">
        <f>J31/I31</f>
        <v>1</v>
      </c>
      <c r="L31" s="94">
        <v>3</v>
      </c>
      <c r="M31" s="94">
        <v>3</v>
      </c>
      <c r="N31" s="90">
        <f t="shared" si="0"/>
        <v>1</v>
      </c>
      <c r="O31" s="96">
        <v>4</v>
      </c>
      <c r="P31" s="95">
        <v>4</v>
      </c>
      <c r="Q31" s="90">
        <f>P31/O31</f>
        <v>1</v>
      </c>
      <c r="R31" s="92">
        <f>(G31+J31)/(F31+I31)</f>
        <v>1</v>
      </c>
      <c r="S31" s="92">
        <f>(M31+P31)/(L31+O31)</f>
        <v>1</v>
      </c>
      <c r="T31" s="92">
        <f>(G31+M31)/(F31+L31)</f>
        <v>1</v>
      </c>
      <c r="U31" s="92">
        <f>(J31+P31)/(I31+O31)</f>
        <v>1</v>
      </c>
      <c r="V31" s="162">
        <f>(G31+J31+M31+P31)/E31</f>
        <v>1</v>
      </c>
      <c r="W31" s="1" t="s">
        <v>848</v>
      </c>
    </row>
    <row r="32" spans="1:23" x14ac:dyDescent="0.25">
      <c r="A32" s="172" t="s">
        <v>1067</v>
      </c>
      <c r="B32" s="78" t="s">
        <v>741</v>
      </c>
      <c r="C32" s="157" t="s">
        <v>181</v>
      </c>
      <c r="D32" s="9" t="s">
        <v>197</v>
      </c>
      <c r="E32" s="87">
        <v>5</v>
      </c>
      <c r="F32" s="94" t="s">
        <v>26</v>
      </c>
      <c r="G32" s="95" t="s">
        <v>26</v>
      </c>
      <c r="H32" s="90" t="s">
        <v>26</v>
      </c>
      <c r="I32" s="94">
        <v>1</v>
      </c>
      <c r="J32" s="94">
        <v>1</v>
      </c>
      <c r="K32" s="90">
        <f>J32/I32</f>
        <v>1</v>
      </c>
      <c r="L32" s="94">
        <v>1</v>
      </c>
      <c r="M32" s="94">
        <v>0</v>
      </c>
      <c r="N32" s="90">
        <f t="shared" si="0"/>
        <v>0</v>
      </c>
      <c r="O32" s="96">
        <v>3</v>
      </c>
      <c r="P32" s="95">
        <v>2</v>
      </c>
      <c r="Q32" s="90">
        <f>P32/O32</f>
        <v>0.66666666666666663</v>
      </c>
      <c r="R32" s="92">
        <f>J32/I32</f>
        <v>1</v>
      </c>
      <c r="S32" s="92">
        <f>(M32+P32)/(L32+O32)</f>
        <v>0.5</v>
      </c>
      <c r="T32" s="92">
        <f>N32</f>
        <v>0</v>
      </c>
      <c r="U32" s="92">
        <f>(J32+P32)/(I32+O32)</f>
        <v>0.75</v>
      </c>
      <c r="V32" s="162">
        <f>(J32+M32+P32)/E32</f>
        <v>0.6</v>
      </c>
    </row>
    <row r="33" spans="1:23" ht="14.45" customHeight="1" x14ac:dyDescent="0.25">
      <c r="A33" s="172" t="s">
        <v>1067</v>
      </c>
      <c r="B33" s="78" t="s">
        <v>742</v>
      </c>
      <c r="C33" s="157" t="s">
        <v>181</v>
      </c>
      <c r="D33" s="9" t="s">
        <v>198</v>
      </c>
      <c r="E33" s="87">
        <v>97</v>
      </c>
      <c r="F33" s="94">
        <v>28</v>
      </c>
      <c r="G33" s="95">
        <v>26</v>
      </c>
      <c r="H33" s="90">
        <f>G33/F33</f>
        <v>0.9285714285714286</v>
      </c>
      <c r="I33" s="94">
        <v>2</v>
      </c>
      <c r="J33" s="94">
        <v>2</v>
      </c>
      <c r="K33" s="90">
        <f>J33/I33</f>
        <v>1</v>
      </c>
      <c r="L33" s="94">
        <v>39</v>
      </c>
      <c r="M33" s="94">
        <v>30</v>
      </c>
      <c r="N33" s="90">
        <f t="shared" si="0"/>
        <v>0.76923076923076927</v>
      </c>
      <c r="O33" s="96">
        <v>28</v>
      </c>
      <c r="P33" s="95">
        <v>26</v>
      </c>
      <c r="Q33" s="90">
        <f>P33/O33</f>
        <v>0.9285714285714286</v>
      </c>
      <c r="R33" s="92">
        <f>(G33+J33)/(F33+I33)</f>
        <v>0.93333333333333335</v>
      </c>
      <c r="S33" s="92">
        <f>(M33+P33)/(L33+O33)</f>
        <v>0.83582089552238803</v>
      </c>
      <c r="T33" s="92">
        <f t="shared" ref="T33:T46" si="13">(G33+M33)/(F33+L33)</f>
        <v>0.83582089552238803</v>
      </c>
      <c r="U33" s="92">
        <f>(J33+P33)/(I33+O33)</f>
        <v>0.93333333333333335</v>
      </c>
      <c r="V33" s="162">
        <f>(G33+J33+M33+P33)/E33</f>
        <v>0.865979381443299</v>
      </c>
    </row>
    <row r="34" spans="1:23" ht="14.45" customHeight="1" x14ac:dyDescent="0.25">
      <c r="A34" s="172" t="s">
        <v>1067</v>
      </c>
      <c r="B34" s="78" t="s">
        <v>743</v>
      </c>
      <c r="C34" s="157" t="s">
        <v>181</v>
      </c>
      <c r="D34" s="9" t="s">
        <v>199</v>
      </c>
      <c r="E34" s="87">
        <v>161</v>
      </c>
      <c r="F34" s="94">
        <v>60</v>
      </c>
      <c r="G34" s="95">
        <v>59</v>
      </c>
      <c r="H34" s="90">
        <f>G34/F34</f>
        <v>0.98333333333333328</v>
      </c>
      <c r="I34" s="94">
        <v>2</v>
      </c>
      <c r="J34" s="94">
        <v>2</v>
      </c>
      <c r="K34" s="90">
        <f>J34/I34</f>
        <v>1</v>
      </c>
      <c r="L34" s="94">
        <v>72</v>
      </c>
      <c r="M34" s="94">
        <v>68</v>
      </c>
      <c r="N34" s="90">
        <f t="shared" si="0"/>
        <v>0.94444444444444442</v>
      </c>
      <c r="O34" s="96">
        <v>27</v>
      </c>
      <c r="P34" s="95">
        <v>27</v>
      </c>
      <c r="Q34" s="90">
        <f>P34/O34</f>
        <v>1</v>
      </c>
      <c r="R34" s="92">
        <f>(G34+J34)/(F34+I34)</f>
        <v>0.9838709677419355</v>
      </c>
      <c r="S34" s="92">
        <f>(M34+P34)/(L34+O34)</f>
        <v>0.95959595959595956</v>
      </c>
      <c r="T34" s="92">
        <f t="shared" si="13"/>
        <v>0.96212121212121215</v>
      </c>
      <c r="U34" s="92">
        <f>(J34+P34)/(I34+O34)</f>
        <v>1</v>
      </c>
      <c r="V34" s="162">
        <f>(G34+J34+M34+P34)/E34</f>
        <v>0.96894409937888204</v>
      </c>
    </row>
    <row r="35" spans="1:23" x14ac:dyDescent="0.25">
      <c r="A35" s="172" t="s">
        <v>1067</v>
      </c>
      <c r="B35" s="78" t="s">
        <v>744</v>
      </c>
      <c r="C35" s="157" t="s">
        <v>181</v>
      </c>
      <c r="D35" s="9" t="s">
        <v>200</v>
      </c>
      <c r="E35" s="87">
        <v>5</v>
      </c>
      <c r="F35" s="94">
        <v>1</v>
      </c>
      <c r="G35" s="95">
        <v>0</v>
      </c>
      <c r="H35" s="90">
        <v>0</v>
      </c>
      <c r="I35" s="94" t="s">
        <v>26</v>
      </c>
      <c r="J35" s="95" t="s">
        <v>26</v>
      </c>
      <c r="K35" s="90" t="s">
        <v>26</v>
      </c>
      <c r="L35" s="94">
        <v>4</v>
      </c>
      <c r="M35" s="94">
        <v>0</v>
      </c>
      <c r="N35" s="90">
        <v>0</v>
      </c>
      <c r="O35" s="96" t="s">
        <v>26</v>
      </c>
      <c r="P35" s="95" t="s">
        <v>26</v>
      </c>
      <c r="Q35" s="90" t="s">
        <v>26</v>
      </c>
      <c r="R35" s="92">
        <v>0</v>
      </c>
      <c r="S35" s="92">
        <v>0</v>
      </c>
      <c r="T35" s="92">
        <f t="shared" si="13"/>
        <v>0</v>
      </c>
      <c r="U35" s="92" t="s">
        <v>26</v>
      </c>
      <c r="V35" s="162">
        <f>(G35+M35)/E35</f>
        <v>0</v>
      </c>
    </row>
    <row r="36" spans="1:23" ht="14.45" customHeight="1" x14ac:dyDescent="0.25">
      <c r="A36" s="172" t="s">
        <v>1067</v>
      </c>
      <c r="B36" s="78" t="s">
        <v>745</v>
      </c>
      <c r="C36" s="157" t="s">
        <v>181</v>
      </c>
      <c r="D36" s="39" t="s">
        <v>489</v>
      </c>
      <c r="E36" s="87">
        <v>122</v>
      </c>
      <c r="F36" s="94">
        <v>51</v>
      </c>
      <c r="G36" s="95">
        <v>6</v>
      </c>
      <c r="H36" s="90">
        <f t="shared" ref="H36:H46" si="14">G36/F36</f>
        <v>0.11764705882352941</v>
      </c>
      <c r="I36" s="94">
        <v>37</v>
      </c>
      <c r="J36" s="94">
        <v>31</v>
      </c>
      <c r="K36" s="90">
        <f t="shared" ref="K36:K46" si="15">J36/I36</f>
        <v>0.83783783783783783</v>
      </c>
      <c r="L36" s="94">
        <v>18</v>
      </c>
      <c r="M36" s="94">
        <v>3</v>
      </c>
      <c r="N36" s="90">
        <f t="shared" ref="N36:N46" si="16">M36/L36</f>
        <v>0.16666666666666666</v>
      </c>
      <c r="O36" s="96">
        <v>16</v>
      </c>
      <c r="P36" s="95">
        <v>8</v>
      </c>
      <c r="Q36" s="90">
        <f t="shared" ref="Q36:Q46" si="17">P36/O36</f>
        <v>0.5</v>
      </c>
      <c r="R36" s="92">
        <f t="shared" ref="R36:R46" si="18">(G36+J36)/(F36+I36)</f>
        <v>0.42045454545454547</v>
      </c>
      <c r="S36" s="92">
        <f t="shared" ref="S36:S46" si="19">(M36+P36)/(L36+O36)</f>
        <v>0.3235294117647059</v>
      </c>
      <c r="T36" s="92">
        <f t="shared" si="13"/>
        <v>0.13043478260869565</v>
      </c>
      <c r="U36" s="92">
        <f t="shared" ref="U36:U46" si="20">(J36+P36)/(I36+O36)</f>
        <v>0.73584905660377353</v>
      </c>
      <c r="V36" s="162">
        <f t="shared" ref="V36:V46" si="21">(G36+J36+M36+P36)/E36</f>
        <v>0.39344262295081966</v>
      </c>
      <c r="W36" s="1" t="s">
        <v>885</v>
      </c>
    </row>
    <row r="37" spans="1:23" ht="14.45" customHeight="1" x14ac:dyDescent="0.25">
      <c r="A37" s="172" t="s">
        <v>1067</v>
      </c>
      <c r="B37" s="78" t="s">
        <v>746</v>
      </c>
      <c r="C37" s="157" t="s">
        <v>181</v>
      </c>
      <c r="D37" s="9" t="s">
        <v>201</v>
      </c>
      <c r="E37" s="87">
        <v>42</v>
      </c>
      <c r="F37" s="94">
        <v>6</v>
      </c>
      <c r="G37" s="95">
        <v>0</v>
      </c>
      <c r="H37" s="90">
        <f t="shared" si="14"/>
        <v>0</v>
      </c>
      <c r="I37" s="94">
        <v>8</v>
      </c>
      <c r="J37" s="94">
        <v>6</v>
      </c>
      <c r="K37" s="90">
        <f t="shared" si="15"/>
        <v>0.75</v>
      </c>
      <c r="L37" s="94">
        <v>24</v>
      </c>
      <c r="M37" s="94">
        <v>6</v>
      </c>
      <c r="N37" s="90">
        <f t="shared" si="16"/>
        <v>0.25</v>
      </c>
      <c r="O37" s="96">
        <v>4</v>
      </c>
      <c r="P37" s="95">
        <v>2</v>
      </c>
      <c r="Q37" s="90">
        <f t="shared" si="17"/>
        <v>0.5</v>
      </c>
      <c r="R37" s="92">
        <f t="shared" si="18"/>
        <v>0.42857142857142855</v>
      </c>
      <c r="S37" s="92">
        <f t="shared" si="19"/>
        <v>0.2857142857142857</v>
      </c>
      <c r="T37" s="92">
        <f t="shared" si="13"/>
        <v>0.2</v>
      </c>
      <c r="U37" s="92">
        <f t="shared" si="20"/>
        <v>0.66666666666666663</v>
      </c>
      <c r="V37" s="162">
        <f t="shared" si="21"/>
        <v>0.33333333333333331</v>
      </c>
    </row>
    <row r="38" spans="1:23" x14ac:dyDescent="0.25">
      <c r="A38" s="172" t="s">
        <v>1067</v>
      </c>
      <c r="B38" s="78" t="s">
        <v>747</v>
      </c>
      <c r="C38" s="157" t="s">
        <v>181</v>
      </c>
      <c r="D38" s="9" t="s">
        <v>202</v>
      </c>
      <c r="E38" s="87">
        <v>26</v>
      </c>
      <c r="F38" s="94">
        <v>5</v>
      </c>
      <c r="G38" s="95">
        <v>2</v>
      </c>
      <c r="H38" s="90">
        <f t="shared" si="14"/>
        <v>0.4</v>
      </c>
      <c r="I38" s="94">
        <v>6</v>
      </c>
      <c r="J38" s="94">
        <v>6</v>
      </c>
      <c r="K38" s="90">
        <f t="shared" si="15"/>
        <v>1</v>
      </c>
      <c r="L38" s="94">
        <v>12</v>
      </c>
      <c r="M38" s="94">
        <v>10</v>
      </c>
      <c r="N38" s="90">
        <f t="shared" si="16"/>
        <v>0.83333333333333337</v>
      </c>
      <c r="O38" s="96">
        <v>3</v>
      </c>
      <c r="P38" s="95">
        <v>3</v>
      </c>
      <c r="Q38" s="90">
        <f t="shared" si="17"/>
        <v>1</v>
      </c>
      <c r="R38" s="92">
        <f t="shared" si="18"/>
        <v>0.72727272727272729</v>
      </c>
      <c r="S38" s="92">
        <f t="shared" si="19"/>
        <v>0.8666666666666667</v>
      </c>
      <c r="T38" s="92">
        <f t="shared" si="13"/>
        <v>0.70588235294117652</v>
      </c>
      <c r="U38" s="92">
        <f t="shared" si="20"/>
        <v>1</v>
      </c>
      <c r="V38" s="162">
        <f t="shared" si="21"/>
        <v>0.80769230769230771</v>
      </c>
    </row>
    <row r="39" spans="1:23" x14ac:dyDescent="0.25">
      <c r="A39" s="172" t="s">
        <v>1067</v>
      </c>
      <c r="B39" s="78" t="s">
        <v>748</v>
      </c>
      <c r="C39" s="157" t="s">
        <v>181</v>
      </c>
      <c r="D39" s="9" t="s">
        <v>213</v>
      </c>
      <c r="E39" s="87">
        <v>9</v>
      </c>
      <c r="F39" s="94">
        <v>3</v>
      </c>
      <c r="G39" s="95">
        <v>3</v>
      </c>
      <c r="H39" s="90">
        <f t="shared" si="14"/>
        <v>1</v>
      </c>
      <c r="I39" s="94">
        <v>1</v>
      </c>
      <c r="J39" s="95">
        <v>0</v>
      </c>
      <c r="K39" s="90">
        <f t="shared" si="15"/>
        <v>0</v>
      </c>
      <c r="L39" s="94">
        <v>5</v>
      </c>
      <c r="M39" s="94">
        <v>3</v>
      </c>
      <c r="N39" s="90">
        <f t="shared" si="16"/>
        <v>0.6</v>
      </c>
      <c r="O39" s="96" t="s">
        <v>26</v>
      </c>
      <c r="P39" s="95" t="s">
        <v>26</v>
      </c>
      <c r="Q39" s="90" t="s">
        <v>26</v>
      </c>
      <c r="R39" s="92">
        <v>0.75</v>
      </c>
      <c r="S39" s="92">
        <v>0.6</v>
      </c>
      <c r="T39" s="92">
        <v>0.75</v>
      </c>
      <c r="U39" s="92">
        <v>0</v>
      </c>
      <c r="V39" s="162">
        <f>(G39+J39+M39)/E39</f>
        <v>0.66666666666666663</v>
      </c>
    </row>
    <row r="40" spans="1:23" ht="14.45" customHeight="1" x14ac:dyDescent="0.25">
      <c r="A40" s="172" t="s">
        <v>1067</v>
      </c>
      <c r="B40" s="78" t="s">
        <v>749</v>
      </c>
      <c r="C40" s="157" t="s">
        <v>181</v>
      </c>
      <c r="D40" s="9" t="s">
        <v>214</v>
      </c>
      <c r="E40" s="87">
        <v>4</v>
      </c>
      <c r="F40" s="94">
        <v>3</v>
      </c>
      <c r="G40" s="95">
        <v>1</v>
      </c>
      <c r="H40" s="90">
        <f t="shared" si="14"/>
        <v>0.33333333333333331</v>
      </c>
      <c r="I40" s="94" t="s">
        <v>26</v>
      </c>
      <c r="J40" s="95" t="s">
        <v>26</v>
      </c>
      <c r="K40" s="90" t="s">
        <v>26</v>
      </c>
      <c r="L40" s="94">
        <v>1</v>
      </c>
      <c r="M40" s="94">
        <v>0</v>
      </c>
      <c r="N40" s="90">
        <f t="shared" si="16"/>
        <v>0</v>
      </c>
      <c r="O40" s="96" t="s">
        <v>26</v>
      </c>
      <c r="P40" s="95" t="s">
        <v>26</v>
      </c>
      <c r="Q40" s="90" t="s">
        <v>26</v>
      </c>
      <c r="R40" s="92">
        <f>H40</f>
        <v>0.33333333333333331</v>
      </c>
      <c r="S40" s="92">
        <f>N40</f>
        <v>0</v>
      </c>
      <c r="T40" s="92">
        <f>(G40+M40)/(F40+L40)</f>
        <v>0.25</v>
      </c>
      <c r="U40" s="92" t="s">
        <v>26</v>
      </c>
      <c r="V40" s="162">
        <f>T40</f>
        <v>0.25</v>
      </c>
    </row>
    <row r="41" spans="1:23" ht="14.45" customHeight="1" x14ac:dyDescent="0.25">
      <c r="A41" s="172" t="s">
        <v>1067</v>
      </c>
      <c r="B41" s="78" t="s">
        <v>750</v>
      </c>
      <c r="C41" s="157" t="s">
        <v>181</v>
      </c>
      <c r="D41" s="9" t="s">
        <v>215</v>
      </c>
      <c r="E41" s="87">
        <v>207</v>
      </c>
      <c r="F41" s="94">
        <v>104</v>
      </c>
      <c r="G41" s="95">
        <v>41</v>
      </c>
      <c r="H41" s="90">
        <f t="shared" si="14"/>
        <v>0.39423076923076922</v>
      </c>
      <c r="I41" s="94">
        <v>12</v>
      </c>
      <c r="J41" s="95">
        <v>5</v>
      </c>
      <c r="K41" s="90">
        <f t="shared" si="15"/>
        <v>0.41666666666666669</v>
      </c>
      <c r="L41" s="94">
        <v>72</v>
      </c>
      <c r="M41" s="94">
        <v>25</v>
      </c>
      <c r="N41" s="90">
        <f t="shared" si="16"/>
        <v>0.34722222222222221</v>
      </c>
      <c r="O41" s="96">
        <v>19</v>
      </c>
      <c r="P41" s="95">
        <v>5</v>
      </c>
      <c r="Q41" s="90">
        <f t="shared" si="17"/>
        <v>0.26315789473684209</v>
      </c>
      <c r="R41" s="92">
        <f t="shared" si="18"/>
        <v>0.39655172413793105</v>
      </c>
      <c r="S41" s="92">
        <f t="shared" si="19"/>
        <v>0.32967032967032966</v>
      </c>
      <c r="T41" s="92">
        <f t="shared" si="13"/>
        <v>0.375</v>
      </c>
      <c r="U41" s="92">
        <f t="shared" si="20"/>
        <v>0.32258064516129031</v>
      </c>
      <c r="V41" s="162">
        <f t="shared" si="21"/>
        <v>0.3671497584541063</v>
      </c>
      <c r="W41" s="1" t="s">
        <v>849</v>
      </c>
    </row>
    <row r="42" spans="1:23" ht="14.45" customHeight="1" x14ac:dyDescent="0.25">
      <c r="A42" s="172" t="s">
        <v>1067</v>
      </c>
      <c r="B42" s="78" t="s">
        <v>751</v>
      </c>
      <c r="C42" s="157" t="s">
        <v>181</v>
      </c>
      <c r="D42" s="9" t="s">
        <v>216</v>
      </c>
      <c r="E42" s="87">
        <v>116</v>
      </c>
      <c r="F42" s="94">
        <v>13</v>
      </c>
      <c r="G42" s="95">
        <v>2</v>
      </c>
      <c r="H42" s="90">
        <f t="shared" si="14"/>
        <v>0.15384615384615385</v>
      </c>
      <c r="I42" s="94">
        <v>4</v>
      </c>
      <c r="J42" s="95">
        <v>2</v>
      </c>
      <c r="K42" s="90">
        <f t="shared" si="15"/>
        <v>0.5</v>
      </c>
      <c r="L42" s="94">
        <v>67</v>
      </c>
      <c r="M42" s="94">
        <v>12</v>
      </c>
      <c r="N42" s="90">
        <f t="shared" si="16"/>
        <v>0.17910447761194029</v>
      </c>
      <c r="O42" s="96">
        <v>32</v>
      </c>
      <c r="P42" s="95">
        <v>3</v>
      </c>
      <c r="Q42" s="90">
        <f t="shared" si="17"/>
        <v>9.375E-2</v>
      </c>
      <c r="R42" s="92">
        <f t="shared" si="18"/>
        <v>0.23529411764705882</v>
      </c>
      <c r="S42" s="92">
        <f t="shared" si="19"/>
        <v>0.15151515151515152</v>
      </c>
      <c r="T42" s="92">
        <f t="shared" si="13"/>
        <v>0.17499999999999999</v>
      </c>
      <c r="U42" s="92">
        <f t="shared" si="20"/>
        <v>0.1388888888888889</v>
      </c>
      <c r="V42" s="162">
        <f t="shared" si="21"/>
        <v>0.16379310344827586</v>
      </c>
    </row>
    <row r="43" spans="1:23" ht="14.45" customHeight="1" x14ac:dyDescent="0.25">
      <c r="A43" s="172" t="s">
        <v>1067</v>
      </c>
      <c r="B43" s="78" t="s">
        <v>752</v>
      </c>
      <c r="C43" s="157" t="s">
        <v>181</v>
      </c>
      <c r="D43" s="9" t="s">
        <v>217</v>
      </c>
      <c r="E43" s="87">
        <v>13</v>
      </c>
      <c r="F43" s="94">
        <v>4</v>
      </c>
      <c r="G43" s="95">
        <v>3</v>
      </c>
      <c r="H43" s="90">
        <v>0.75</v>
      </c>
      <c r="I43" s="94" t="s">
        <v>26</v>
      </c>
      <c r="J43" s="95" t="s">
        <v>26</v>
      </c>
      <c r="K43" s="90" t="s">
        <v>26</v>
      </c>
      <c r="L43" s="94">
        <v>7</v>
      </c>
      <c r="M43" s="94">
        <v>7</v>
      </c>
      <c r="N43" s="90">
        <v>1</v>
      </c>
      <c r="O43" s="96">
        <v>2</v>
      </c>
      <c r="P43" s="95">
        <v>1</v>
      </c>
      <c r="Q43" s="90">
        <v>0.5</v>
      </c>
      <c r="R43" s="92">
        <v>0.75</v>
      </c>
      <c r="S43" s="92">
        <v>0.88888888888888884</v>
      </c>
      <c r="T43" s="92">
        <v>0.90909090909090906</v>
      </c>
      <c r="U43" s="92">
        <v>0.5</v>
      </c>
      <c r="V43" s="162">
        <v>0.84615384615384615</v>
      </c>
    </row>
    <row r="44" spans="1:23" x14ac:dyDescent="0.25">
      <c r="A44" s="172" t="s">
        <v>1067</v>
      </c>
      <c r="B44" s="78" t="s">
        <v>753</v>
      </c>
      <c r="C44" s="157" t="s">
        <v>181</v>
      </c>
      <c r="D44" s="9" t="s">
        <v>218</v>
      </c>
      <c r="E44" s="87">
        <v>228</v>
      </c>
      <c r="F44" s="94">
        <v>113</v>
      </c>
      <c r="G44" s="95">
        <v>112</v>
      </c>
      <c r="H44" s="90">
        <f t="shared" si="14"/>
        <v>0.99115044247787609</v>
      </c>
      <c r="I44" s="94">
        <v>8</v>
      </c>
      <c r="J44" s="95">
        <v>7</v>
      </c>
      <c r="K44" s="90">
        <f t="shared" si="15"/>
        <v>0.875</v>
      </c>
      <c r="L44" s="94">
        <v>101</v>
      </c>
      <c r="M44" s="94">
        <v>98</v>
      </c>
      <c r="N44" s="90">
        <f t="shared" si="16"/>
        <v>0.97029702970297027</v>
      </c>
      <c r="O44" s="96">
        <v>6</v>
      </c>
      <c r="P44" s="95">
        <v>6</v>
      </c>
      <c r="Q44" s="90">
        <f t="shared" si="17"/>
        <v>1</v>
      </c>
      <c r="R44" s="92">
        <f t="shared" si="18"/>
        <v>0.98347107438016534</v>
      </c>
      <c r="S44" s="92">
        <f t="shared" si="19"/>
        <v>0.9719626168224299</v>
      </c>
      <c r="T44" s="92">
        <f t="shared" si="13"/>
        <v>0.98130841121495327</v>
      </c>
      <c r="U44" s="92">
        <f t="shared" si="20"/>
        <v>0.9285714285714286</v>
      </c>
      <c r="V44" s="162">
        <f t="shared" si="21"/>
        <v>0.97807017543859653</v>
      </c>
    </row>
    <row r="45" spans="1:23" x14ac:dyDescent="0.25">
      <c r="A45" s="172" t="s">
        <v>1067</v>
      </c>
      <c r="B45" s="78" t="s">
        <v>754</v>
      </c>
      <c r="C45" s="157" t="s">
        <v>181</v>
      </c>
      <c r="D45" s="9" t="s">
        <v>219</v>
      </c>
      <c r="E45" s="87">
        <v>46</v>
      </c>
      <c r="F45" s="94">
        <v>16</v>
      </c>
      <c r="G45" s="95">
        <v>16</v>
      </c>
      <c r="H45" s="90">
        <f t="shared" si="14"/>
        <v>1</v>
      </c>
      <c r="I45" s="94">
        <v>10</v>
      </c>
      <c r="J45" s="93">
        <v>8</v>
      </c>
      <c r="K45" s="90">
        <f t="shared" si="15"/>
        <v>0.8</v>
      </c>
      <c r="L45" s="94">
        <v>8</v>
      </c>
      <c r="M45" s="94">
        <v>8</v>
      </c>
      <c r="N45" s="90">
        <f t="shared" si="16"/>
        <v>1</v>
      </c>
      <c r="O45" s="96">
        <v>12</v>
      </c>
      <c r="P45" s="95">
        <v>12</v>
      </c>
      <c r="Q45" s="90">
        <f t="shared" si="17"/>
        <v>1</v>
      </c>
      <c r="R45" s="92">
        <f t="shared" si="18"/>
        <v>0.92307692307692313</v>
      </c>
      <c r="S45" s="92">
        <f t="shared" si="19"/>
        <v>1</v>
      </c>
      <c r="T45" s="92">
        <f t="shared" si="13"/>
        <v>1</v>
      </c>
      <c r="U45" s="92">
        <f t="shared" si="20"/>
        <v>0.90909090909090906</v>
      </c>
      <c r="V45" s="162">
        <f t="shared" si="21"/>
        <v>0.95652173913043481</v>
      </c>
      <c r="W45" s="1" t="s">
        <v>850</v>
      </c>
    </row>
    <row r="46" spans="1:23" x14ac:dyDescent="0.25">
      <c r="A46" s="172" t="s">
        <v>1067</v>
      </c>
      <c r="B46" s="78" t="s">
        <v>755</v>
      </c>
      <c r="C46" s="157" t="s">
        <v>341</v>
      </c>
      <c r="D46" s="38" t="s">
        <v>342</v>
      </c>
      <c r="E46" s="87">
        <v>113</v>
      </c>
      <c r="F46" s="94">
        <v>33</v>
      </c>
      <c r="G46" s="95">
        <v>19</v>
      </c>
      <c r="H46" s="90">
        <f t="shared" si="14"/>
        <v>0.5757575757575758</v>
      </c>
      <c r="I46" s="94">
        <v>14</v>
      </c>
      <c r="J46" s="94">
        <v>11</v>
      </c>
      <c r="K46" s="90">
        <f t="shared" si="15"/>
        <v>0.7857142857142857</v>
      </c>
      <c r="L46" s="94">
        <v>31</v>
      </c>
      <c r="M46" s="94">
        <v>10</v>
      </c>
      <c r="N46" s="90">
        <f t="shared" si="16"/>
        <v>0.32258064516129031</v>
      </c>
      <c r="O46" s="96">
        <v>33</v>
      </c>
      <c r="P46" s="95">
        <v>21</v>
      </c>
      <c r="Q46" s="90">
        <f t="shared" si="17"/>
        <v>0.63636363636363635</v>
      </c>
      <c r="R46" s="92">
        <f t="shared" si="18"/>
        <v>0.63829787234042556</v>
      </c>
      <c r="S46" s="92">
        <f t="shared" si="19"/>
        <v>0.484375</v>
      </c>
      <c r="T46" s="92">
        <f t="shared" si="13"/>
        <v>0.453125</v>
      </c>
      <c r="U46" s="92">
        <f t="shared" si="20"/>
        <v>0.68085106382978722</v>
      </c>
      <c r="V46" s="162">
        <f t="shared" si="21"/>
        <v>0.53982300884955747</v>
      </c>
      <c r="W46" s="1" t="s">
        <v>851</v>
      </c>
    </row>
    <row r="47" spans="1:23" ht="14.45" x14ac:dyDescent="0.3">
      <c r="A47" s="172" t="s">
        <v>1067</v>
      </c>
      <c r="B47" s="78" t="s">
        <v>756</v>
      </c>
      <c r="C47" s="157" t="s">
        <v>341</v>
      </c>
      <c r="D47" s="38" t="s">
        <v>343</v>
      </c>
      <c r="E47" s="87">
        <v>112</v>
      </c>
      <c r="F47" s="94">
        <v>37</v>
      </c>
      <c r="G47" s="95">
        <v>0</v>
      </c>
      <c r="H47" s="90">
        <v>0</v>
      </c>
      <c r="I47" s="94">
        <v>13</v>
      </c>
      <c r="J47" s="95">
        <v>0</v>
      </c>
      <c r="K47" s="90">
        <v>0</v>
      </c>
      <c r="L47" s="94">
        <v>37</v>
      </c>
      <c r="M47" s="94">
        <v>0</v>
      </c>
      <c r="N47" s="90">
        <v>0</v>
      </c>
      <c r="O47" s="96">
        <v>25</v>
      </c>
      <c r="P47" s="95">
        <v>0</v>
      </c>
      <c r="Q47" s="90">
        <v>0</v>
      </c>
      <c r="R47" s="92">
        <v>0</v>
      </c>
      <c r="S47" s="92">
        <v>0</v>
      </c>
      <c r="T47" s="92">
        <f>H47</f>
        <v>0</v>
      </c>
      <c r="U47" s="92">
        <f>T47</f>
        <v>0</v>
      </c>
      <c r="V47" s="162">
        <v>0</v>
      </c>
    </row>
    <row r="48" spans="1:23" ht="14.45" customHeight="1" x14ac:dyDescent="0.25">
      <c r="A48" s="172" t="s">
        <v>1067</v>
      </c>
      <c r="B48" s="78" t="s">
        <v>757</v>
      </c>
      <c r="C48" s="157" t="s">
        <v>341</v>
      </c>
      <c r="D48" s="38" t="s">
        <v>344</v>
      </c>
      <c r="E48" s="87">
        <v>82</v>
      </c>
      <c r="F48" s="94">
        <v>31</v>
      </c>
      <c r="G48" s="95">
        <v>29</v>
      </c>
      <c r="H48" s="90">
        <f>G48/F48</f>
        <v>0.93548387096774188</v>
      </c>
      <c r="I48" s="94">
        <v>15</v>
      </c>
      <c r="J48" s="95">
        <v>6</v>
      </c>
      <c r="K48" s="90">
        <f>J48/I48</f>
        <v>0.4</v>
      </c>
      <c r="L48" s="94">
        <v>8</v>
      </c>
      <c r="M48" s="94">
        <v>2</v>
      </c>
      <c r="N48" s="90">
        <f t="shared" ref="N48:N54" si="22">M48/L48</f>
        <v>0.25</v>
      </c>
      <c r="O48" s="96">
        <v>28</v>
      </c>
      <c r="P48" s="95">
        <v>15</v>
      </c>
      <c r="Q48" s="90">
        <f t="shared" ref="Q48:Q53" si="23">P48/O48</f>
        <v>0.5357142857142857</v>
      </c>
      <c r="R48" s="92">
        <f>(G48+J48)/(F48+I48)</f>
        <v>0.76086956521739135</v>
      </c>
      <c r="S48" s="92">
        <f t="shared" ref="S48:S53" si="24">(M48+P48)/(L48+O48)</f>
        <v>0.47222222222222221</v>
      </c>
      <c r="T48" s="92">
        <f>(G48+M48)/(F48+L48)</f>
        <v>0.79487179487179482</v>
      </c>
      <c r="U48" s="92">
        <f>(J48+P48)/(I48+O48)</f>
        <v>0.48837209302325579</v>
      </c>
      <c r="V48" s="162">
        <f>(G48+J48+M48+P48)/E48</f>
        <v>0.63414634146341464</v>
      </c>
    </row>
    <row r="49" spans="1:23" ht="14.45" customHeight="1" x14ac:dyDescent="0.3">
      <c r="A49" s="172" t="s">
        <v>1067</v>
      </c>
      <c r="B49" s="78" t="s">
        <v>758</v>
      </c>
      <c r="C49" s="157" t="s">
        <v>341</v>
      </c>
      <c r="D49" s="38" t="s">
        <v>345</v>
      </c>
      <c r="E49" s="87">
        <v>29</v>
      </c>
      <c r="F49" s="94">
        <v>12</v>
      </c>
      <c r="G49" s="95">
        <v>7</v>
      </c>
      <c r="H49" s="90">
        <f>G49/F49</f>
        <v>0.58333333333333337</v>
      </c>
      <c r="I49" s="94" t="s">
        <v>26</v>
      </c>
      <c r="J49" s="95" t="s">
        <v>26</v>
      </c>
      <c r="K49" s="90" t="s">
        <v>26</v>
      </c>
      <c r="L49" s="94">
        <v>16</v>
      </c>
      <c r="M49" s="94">
        <v>5</v>
      </c>
      <c r="N49" s="90">
        <f t="shared" si="22"/>
        <v>0.3125</v>
      </c>
      <c r="O49" s="96">
        <v>1</v>
      </c>
      <c r="P49" s="95">
        <v>0</v>
      </c>
      <c r="Q49" s="90">
        <f t="shared" si="23"/>
        <v>0</v>
      </c>
      <c r="R49" s="92">
        <f>H49</f>
        <v>0.58333333333333337</v>
      </c>
      <c r="S49" s="92">
        <f t="shared" si="24"/>
        <v>0.29411764705882354</v>
      </c>
      <c r="T49" s="92">
        <f>(G49+M49)/(F49+L49)</f>
        <v>0.42857142857142855</v>
      </c>
      <c r="U49" s="92">
        <f>Q49</f>
        <v>0</v>
      </c>
      <c r="V49" s="162">
        <f>(G49+M49+P49)/E49</f>
        <v>0.41379310344827586</v>
      </c>
    </row>
    <row r="50" spans="1:23" x14ac:dyDescent="0.25">
      <c r="A50" s="172" t="s">
        <v>1067</v>
      </c>
      <c r="B50" s="78" t="s">
        <v>759</v>
      </c>
      <c r="C50" s="157" t="s">
        <v>341</v>
      </c>
      <c r="D50" s="38" t="s">
        <v>346</v>
      </c>
      <c r="E50" s="87">
        <v>17</v>
      </c>
      <c r="F50" s="94" t="s">
        <v>26</v>
      </c>
      <c r="G50" s="95" t="s">
        <v>26</v>
      </c>
      <c r="H50" s="90" t="s">
        <v>26</v>
      </c>
      <c r="I50" s="94">
        <v>13</v>
      </c>
      <c r="J50" s="95">
        <v>1</v>
      </c>
      <c r="K50" s="90">
        <f>J50/I50</f>
        <v>7.6923076923076927E-2</v>
      </c>
      <c r="L50" s="94">
        <v>3</v>
      </c>
      <c r="M50" s="94">
        <v>2</v>
      </c>
      <c r="N50" s="90">
        <f t="shared" si="22"/>
        <v>0.66666666666666663</v>
      </c>
      <c r="O50" s="96">
        <v>1</v>
      </c>
      <c r="P50" s="95">
        <v>0</v>
      </c>
      <c r="Q50" s="90">
        <f t="shared" si="23"/>
        <v>0</v>
      </c>
      <c r="R50" s="92">
        <f>K50</f>
        <v>7.6923076923076927E-2</v>
      </c>
      <c r="S50" s="92">
        <f t="shared" si="24"/>
        <v>0.5</v>
      </c>
      <c r="T50" s="92">
        <f>N50</f>
        <v>0.66666666666666663</v>
      </c>
      <c r="U50" s="92">
        <f>Q50</f>
        <v>0</v>
      </c>
      <c r="V50" s="162">
        <f>(J50+M50+P50)/E50</f>
        <v>0.17647058823529413</v>
      </c>
    </row>
    <row r="51" spans="1:23" ht="14.45" customHeight="1" x14ac:dyDescent="0.25">
      <c r="A51" s="172" t="s">
        <v>1067</v>
      </c>
      <c r="B51" s="78" t="s">
        <v>760</v>
      </c>
      <c r="C51" s="157" t="s">
        <v>341</v>
      </c>
      <c r="D51" s="38" t="s">
        <v>347</v>
      </c>
      <c r="E51" s="87">
        <v>63</v>
      </c>
      <c r="F51" s="94">
        <v>8</v>
      </c>
      <c r="G51" s="95">
        <v>7</v>
      </c>
      <c r="H51" s="90">
        <f>G51/F51</f>
        <v>0.875</v>
      </c>
      <c r="I51" s="94">
        <v>6</v>
      </c>
      <c r="J51" s="95">
        <v>5</v>
      </c>
      <c r="K51" s="90">
        <f>J51/I51</f>
        <v>0.83333333333333337</v>
      </c>
      <c r="L51" s="94">
        <v>30</v>
      </c>
      <c r="M51" s="94">
        <v>13</v>
      </c>
      <c r="N51" s="90">
        <f t="shared" si="22"/>
        <v>0.43333333333333335</v>
      </c>
      <c r="O51" s="96">
        <v>19</v>
      </c>
      <c r="P51" s="95">
        <v>11</v>
      </c>
      <c r="Q51" s="90">
        <f t="shared" si="23"/>
        <v>0.57894736842105265</v>
      </c>
      <c r="R51" s="92">
        <f>(G51+J51)/(F51+I51)</f>
        <v>0.8571428571428571</v>
      </c>
      <c r="S51" s="92">
        <f t="shared" si="24"/>
        <v>0.48979591836734693</v>
      </c>
      <c r="T51" s="92">
        <f>(G51+M51)/(F51+L51)</f>
        <v>0.52631578947368418</v>
      </c>
      <c r="U51" s="92">
        <f>(J51+P51)/(I51+O51)</f>
        <v>0.64</v>
      </c>
      <c r="V51" s="162">
        <f>(G51+J51+M51+P51)/E51</f>
        <v>0.5714285714285714</v>
      </c>
      <c r="W51" s="1" t="s">
        <v>852</v>
      </c>
    </row>
    <row r="52" spans="1:23" ht="14.45" customHeight="1" x14ac:dyDescent="0.3">
      <c r="A52" s="172" t="s">
        <v>1067</v>
      </c>
      <c r="B52" s="78" t="s">
        <v>761</v>
      </c>
      <c r="C52" s="157" t="s">
        <v>341</v>
      </c>
      <c r="D52" s="38" t="s">
        <v>348</v>
      </c>
      <c r="E52" s="87">
        <v>40</v>
      </c>
      <c r="F52" s="94">
        <v>12</v>
      </c>
      <c r="G52" s="95">
        <v>11</v>
      </c>
      <c r="H52" s="90">
        <f>G52/F52</f>
        <v>0.91666666666666663</v>
      </c>
      <c r="I52" s="94">
        <v>8</v>
      </c>
      <c r="J52" s="95">
        <v>8</v>
      </c>
      <c r="K52" s="90">
        <f>J52/I52</f>
        <v>1</v>
      </c>
      <c r="L52" s="94">
        <v>8</v>
      </c>
      <c r="M52" s="94">
        <v>3</v>
      </c>
      <c r="N52" s="90">
        <f t="shared" si="22"/>
        <v>0.375</v>
      </c>
      <c r="O52" s="96">
        <v>12</v>
      </c>
      <c r="P52" s="95">
        <v>11</v>
      </c>
      <c r="Q52" s="90">
        <f t="shared" si="23"/>
        <v>0.91666666666666663</v>
      </c>
      <c r="R52" s="92">
        <f>(G52+J52)/(F52+I52)</f>
        <v>0.95</v>
      </c>
      <c r="S52" s="92">
        <f t="shared" si="24"/>
        <v>0.7</v>
      </c>
      <c r="T52" s="92">
        <f>(G52+M52)/(F52+L52)</f>
        <v>0.7</v>
      </c>
      <c r="U52" s="92">
        <f>(J52+P52)/(I52+O52)</f>
        <v>0.95</v>
      </c>
      <c r="V52" s="162">
        <f>(G52+J52+M52+P52)/E52</f>
        <v>0.82499999999999996</v>
      </c>
    </row>
    <row r="53" spans="1:23" x14ac:dyDescent="0.25">
      <c r="A53" s="172" t="s">
        <v>1067</v>
      </c>
      <c r="B53" s="78" t="s">
        <v>762</v>
      </c>
      <c r="C53" s="157" t="s">
        <v>341</v>
      </c>
      <c r="D53" s="38" t="s">
        <v>349</v>
      </c>
      <c r="E53" s="87">
        <v>11</v>
      </c>
      <c r="F53" s="94" t="s">
        <v>26</v>
      </c>
      <c r="G53" s="95" t="s">
        <v>26</v>
      </c>
      <c r="H53" s="90" t="s">
        <v>26</v>
      </c>
      <c r="I53" s="94">
        <v>3</v>
      </c>
      <c r="J53" s="95">
        <v>2</v>
      </c>
      <c r="K53" s="90">
        <f>J53/I53</f>
        <v>0.66666666666666663</v>
      </c>
      <c r="L53" s="94">
        <v>6</v>
      </c>
      <c r="M53" s="94">
        <v>1</v>
      </c>
      <c r="N53" s="90">
        <f t="shared" si="22"/>
        <v>0.16666666666666666</v>
      </c>
      <c r="O53" s="96">
        <v>2</v>
      </c>
      <c r="P53" s="95">
        <v>1</v>
      </c>
      <c r="Q53" s="90">
        <f t="shared" si="23"/>
        <v>0.5</v>
      </c>
      <c r="R53" s="92">
        <f>K53</f>
        <v>0.66666666666666663</v>
      </c>
      <c r="S53" s="92">
        <f t="shared" si="24"/>
        <v>0.25</v>
      </c>
      <c r="T53" s="92">
        <f>N53</f>
        <v>0.16666666666666666</v>
      </c>
      <c r="U53" s="92">
        <f>(J53+P53)/(I53+O53)</f>
        <v>0.6</v>
      </c>
      <c r="V53" s="162">
        <f>(J53+M53+P53)/E53</f>
        <v>0.36363636363636365</v>
      </c>
    </row>
    <row r="54" spans="1:23" ht="14.45" customHeight="1" x14ac:dyDescent="0.25">
      <c r="A54" s="172" t="s">
        <v>1067</v>
      </c>
      <c r="B54" s="78" t="s">
        <v>763</v>
      </c>
      <c r="C54" s="157" t="s">
        <v>341</v>
      </c>
      <c r="D54" s="38" t="s">
        <v>350</v>
      </c>
      <c r="E54" s="87">
        <v>1</v>
      </c>
      <c r="F54" s="94" t="s">
        <v>26</v>
      </c>
      <c r="G54" s="95" t="s">
        <v>26</v>
      </c>
      <c r="H54" s="90" t="s">
        <v>26</v>
      </c>
      <c r="I54" s="94" t="s">
        <v>26</v>
      </c>
      <c r="J54" s="94" t="s">
        <v>26</v>
      </c>
      <c r="K54" s="90" t="s">
        <v>26</v>
      </c>
      <c r="L54" s="94">
        <v>1</v>
      </c>
      <c r="M54" s="94">
        <v>0</v>
      </c>
      <c r="N54" s="90">
        <f t="shared" si="22"/>
        <v>0</v>
      </c>
      <c r="O54" s="96" t="s">
        <v>26</v>
      </c>
      <c r="P54" s="95" t="s">
        <v>26</v>
      </c>
      <c r="Q54" s="90" t="s">
        <v>26</v>
      </c>
      <c r="R54" s="92" t="s">
        <v>26</v>
      </c>
      <c r="S54" s="92">
        <f>N54</f>
        <v>0</v>
      </c>
      <c r="T54" s="92">
        <f>S54</f>
        <v>0</v>
      </c>
      <c r="U54" s="92" t="s">
        <v>26</v>
      </c>
      <c r="V54" s="162">
        <f>T54</f>
        <v>0</v>
      </c>
    </row>
    <row r="55" spans="1:23" x14ac:dyDescent="0.25">
      <c r="A55" s="172" t="s">
        <v>1067</v>
      </c>
      <c r="B55" s="78" t="s">
        <v>764</v>
      </c>
      <c r="C55" s="157" t="s">
        <v>341</v>
      </c>
      <c r="D55" s="38" t="s">
        <v>351</v>
      </c>
      <c r="E55" s="87">
        <v>6</v>
      </c>
      <c r="F55" s="94">
        <v>2</v>
      </c>
      <c r="G55" s="95">
        <v>0</v>
      </c>
      <c r="H55" s="90">
        <v>0</v>
      </c>
      <c r="I55" s="94">
        <v>1</v>
      </c>
      <c r="J55" s="94">
        <v>1</v>
      </c>
      <c r="K55" s="90">
        <v>1</v>
      </c>
      <c r="L55" s="94">
        <v>3</v>
      </c>
      <c r="M55" s="94">
        <v>0</v>
      </c>
      <c r="N55" s="90">
        <v>0</v>
      </c>
      <c r="O55" s="96" t="s">
        <v>26</v>
      </c>
      <c r="P55" s="95" t="s">
        <v>26</v>
      </c>
      <c r="Q55" s="90" t="s">
        <v>26</v>
      </c>
      <c r="R55" s="92">
        <f>J55/(F55+I55)</f>
        <v>0.33333333333333331</v>
      </c>
      <c r="S55" s="92">
        <v>0</v>
      </c>
      <c r="T55" s="92">
        <f>H55</f>
        <v>0</v>
      </c>
      <c r="U55" s="92">
        <f>K55</f>
        <v>1</v>
      </c>
      <c r="V55" s="162">
        <f>(J55+M55)/E55</f>
        <v>0.16666666666666666</v>
      </c>
    </row>
    <row r="56" spans="1:23" x14ac:dyDescent="0.25">
      <c r="A56" s="172" t="s">
        <v>1067</v>
      </c>
      <c r="B56" s="78" t="s">
        <v>765</v>
      </c>
      <c r="C56" s="157" t="s">
        <v>341</v>
      </c>
      <c r="D56" s="38" t="s">
        <v>352</v>
      </c>
      <c r="E56" s="87">
        <v>30</v>
      </c>
      <c r="F56" s="94">
        <v>6</v>
      </c>
      <c r="G56" s="95">
        <v>6</v>
      </c>
      <c r="H56" s="90">
        <f>G56/F56</f>
        <v>1</v>
      </c>
      <c r="I56" s="94">
        <v>7</v>
      </c>
      <c r="J56" s="95">
        <v>7</v>
      </c>
      <c r="K56" s="90">
        <f>J56/I56</f>
        <v>1</v>
      </c>
      <c r="L56" s="94">
        <v>10</v>
      </c>
      <c r="M56" s="94">
        <v>6</v>
      </c>
      <c r="N56" s="90">
        <f>M56/L56</f>
        <v>0.6</v>
      </c>
      <c r="O56" s="96">
        <v>7</v>
      </c>
      <c r="P56" s="95">
        <v>7</v>
      </c>
      <c r="Q56" s="90">
        <f>P56/O56</f>
        <v>1</v>
      </c>
      <c r="R56" s="92">
        <f>(G56+J56)/(F56+I56)</f>
        <v>1</v>
      </c>
      <c r="S56" s="92">
        <f>(M56+P56)/(L56+O56)</f>
        <v>0.76470588235294112</v>
      </c>
      <c r="T56" s="92">
        <f>(G56+M56)/(F56+L56)</f>
        <v>0.75</v>
      </c>
      <c r="U56" s="92">
        <f>(J56+P56)/(I56+O56)</f>
        <v>1</v>
      </c>
      <c r="V56" s="162">
        <f>(G56+J56+M56+P56)/E56</f>
        <v>0.8666666666666667</v>
      </c>
      <c r="W56" s="1" t="s">
        <v>853</v>
      </c>
    </row>
    <row r="57" spans="1:23" ht="14.45" customHeight="1" x14ac:dyDescent="0.3">
      <c r="A57" s="172" t="s">
        <v>1067</v>
      </c>
      <c r="B57" s="78" t="s">
        <v>766</v>
      </c>
      <c r="C57" s="157" t="s">
        <v>341</v>
      </c>
      <c r="D57" s="38" t="s">
        <v>353</v>
      </c>
      <c r="E57" s="87">
        <v>30</v>
      </c>
      <c r="F57" s="94">
        <v>6</v>
      </c>
      <c r="G57" s="95">
        <v>0</v>
      </c>
      <c r="H57" s="90">
        <f>G57/F57</f>
        <v>0</v>
      </c>
      <c r="I57" s="94">
        <v>8</v>
      </c>
      <c r="J57" s="95">
        <v>7</v>
      </c>
      <c r="K57" s="90">
        <f>J57/I57</f>
        <v>0.875</v>
      </c>
      <c r="L57" s="94">
        <v>4</v>
      </c>
      <c r="M57" s="94">
        <v>0</v>
      </c>
      <c r="N57" s="90">
        <f>M57/L57</f>
        <v>0</v>
      </c>
      <c r="O57" s="96">
        <v>12</v>
      </c>
      <c r="P57" s="95">
        <v>12</v>
      </c>
      <c r="Q57" s="90">
        <f>P57/O57</f>
        <v>1</v>
      </c>
      <c r="R57" s="92">
        <f>(G57+J57)/(F57+I57)</f>
        <v>0.5</v>
      </c>
      <c r="S57" s="92">
        <f>(M57+P57)/(L57+O57)</f>
        <v>0.75</v>
      </c>
      <c r="T57" s="92">
        <f>(G57+M57)/(F57+L57)</f>
        <v>0</v>
      </c>
      <c r="U57" s="92">
        <f>(J57+P57)/(I57+O57)</f>
        <v>0.95</v>
      </c>
      <c r="V57" s="162">
        <f>(G57+J57+M57+P57)/E57</f>
        <v>0.6333333333333333</v>
      </c>
    </row>
    <row r="58" spans="1:23" ht="14.45" customHeight="1" x14ac:dyDescent="0.25">
      <c r="A58" s="172" t="s">
        <v>1067</v>
      </c>
      <c r="B58" s="78" t="s">
        <v>767</v>
      </c>
      <c r="C58" s="157" t="s">
        <v>341</v>
      </c>
      <c r="D58" s="38" t="s">
        <v>354</v>
      </c>
      <c r="E58" s="87">
        <v>76</v>
      </c>
      <c r="F58" s="94">
        <v>9</v>
      </c>
      <c r="G58" s="95">
        <v>4</v>
      </c>
      <c r="H58" s="90">
        <f>G58/F58</f>
        <v>0.44444444444444442</v>
      </c>
      <c r="I58" s="94">
        <v>7</v>
      </c>
      <c r="J58" s="95">
        <v>6</v>
      </c>
      <c r="K58" s="90">
        <f>J58/I58</f>
        <v>0.8571428571428571</v>
      </c>
      <c r="L58" s="94">
        <v>35</v>
      </c>
      <c r="M58" s="94">
        <v>13</v>
      </c>
      <c r="N58" s="90">
        <f>M58/L58</f>
        <v>0.37142857142857144</v>
      </c>
      <c r="O58" s="96">
        <v>25</v>
      </c>
      <c r="P58" s="95">
        <v>20</v>
      </c>
      <c r="Q58" s="90">
        <f>P58/O58</f>
        <v>0.8</v>
      </c>
      <c r="R58" s="92">
        <f>(G58+J58)/(F58+I58)</f>
        <v>0.625</v>
      </c>
      <c r="S58" s="92">
        <f>(M58+P58)/(L58+O58)</f>
        <v>0.55000000000000004</v>
      </c>
      <c r="T58" s="92">
        <f>(G58+M58)/(F58+L58)</f>
        <v>0.38636363636363635</v>
      </c>
      <c r="U58" s="92">
        <f>(J58+P58)/(I58+O58)</f>
        <v>0.8125</v>
      </c>
      <c r="V58" s="162">
        <f>(G58+J58+M58+P58)/E58</f>
        <v>0.56578947368421051</v>
      </c>
    </row>
    <row r="59" spans="1:23" ht="14.45" customHeight="1" x14ac:dyDescent="0.3">
      <c r="A59" s="172" t="s">
        <v>1067</v>
      </c>
      <c r="B59" s="78" t="s">
        <v>768</v>
      </c>
      <c r="C59" s="157" t="s">
        <v>341</v>
      </c>
      <c r="D59" s="38" t="s">
        <v>355</v>
      </c>
      <c r="E59" s="87" t="s">
        <v>26</v>
      </c>
      <c r="F59" s="94" t="s">
        <v>26</v>
      </c>
      <c r="G59" s="94" t="s">
        <v>26</v>
      </c>
      <c r="H59" s="90" t="s">
        <v>26</v>
      </c>
      <c r="I59" s="94" t="s">
        <v>26</v>
      </c>
      <c r="J59" s="94" t="s">
        <v>26</v>
      </c>
      <c r="K59" s="90" t="s">
        <v>26</v>
      </c>
      <c r="L59" s="94" t="s">
        <v>26</v>
      </c>
      <c r="M59" s="94" t="s">
        <v>26</v>
      </c>
      <c r="N59" s="90" t="s">
        <v>26</v>
      </c>
      <c r="O59" s="94" t="s">
        <v>26</v>
      </c>
      <c r="P59" s="94" t="s">
        <v>26</v>
      </c>
      <c r="Q59" s="90" t="s">
        <v>26</v>
      </c>
      <c r="R59" s="92" t="s">
        <v>26</v>
      </c>
      <c r="S59" s="92" t="s">
        <v>26</v>
      </c>
      <c r="T59" s="92" t="s">
        <v>26</v>
      </c>
      <c r="U59" s="92" t="s">
        <v>26</v>
      </c>
      <c r="V59" s="162" t="s">
        <v>26</v>
      </c>
    </row>
    <row r="60" spans="1:23" ht="14.45" x14ac:dyDescent="0.3">
      <c r="A60" s="172" t="s">
        <v>1067</v>
      </c>
      <c r="B60" s="78" t="s">
        <v>769</v>
      </c>
      <c r="C60" s="157" t="s">
        <v>341</v>
      </c>
      <c r="D60" s="38" t="s">
        <v>356</v>
      </c>
      <c r="E60" s="87">
        <v>4</v>
      </c>
      <c r="F60" s="94" t="s">
        <v>26</v>
      </c>
      <c r="G60" s="95" t="s">
        <v>26</v>
      </c>
      <c r="H60" s="90" t="s">
        <v>26</v>
      </c>
      <c r="I60" s="94">
        <v>1</v>
      </c>
      <c r="J60" s="95">
        <v>1</v>
      </c>
      <c r="K60" s="90">
        <f>J60/I60</f>
        <v>1</v>
      </c>
      <c r="L60" s="94">
        <v>1</v>
      </c>
      <c r="M60" s="94">
        <v>1</v>
      </c>
      <c r="N60" s="90">
        <f>M60/L60</f>
        <v>1</v>
      </c>
      <c r="O60" s="96">
        <v>2</v>
      </c>
      <c r="P60" s="95">
        <v>1</v>
      </c>
      <c r="Q60" s="90">
        <f>P60/O60</f>
        <v>0.5</v>
      </c>
      <c r="R60" s="92">
        <f>K60</f>
        <v>1</v>
      </c>
      <c r="S60" s="92">
        <f>(M60+P60)/(L60+O60)</f>
        <v>0.66666666666666663</v>
      </c>
      <c r="T60" s="92">
        <f>N60</f>
        <v>1</v>
      </c>
      <c r="U60" s="92">
        <f>(J60+P60)/(I60+O60)</f>
        <v>0.66666666666666663</v>
      </c>
      <c r="V60" s="162">
        <f>(J60+M60+P60)/E60</f>
        <v>0.75</v>
      </c>
    </row>
    <row r="61" spans="1:23" x14ac:dyDescent="0.25">
      <c r="A61" s="172" t="s">
        <v>1067</v>
      </c>
      <c r="B61" s="78" t="s">
        <v>770</v>
      </c>
      <c r="C61" s="157" t="s">
        <v>357</v>
      </c>
      <c r="D61" s="77" t="s">
        <v>358</v>
      </c>
      <c r="E61" s="87">
        <v>57</v>
      </c>
      <c r="F61" s="94">
        <v>7</v>
      </c>
      <c r="G61" s="95">
        <v>2</v>
      </c>
      <c r="H61" s="90">
        <f>G61/F61</f>
        <v>0.2857142857142857</v>
      </c>
      <c r="I61" s="94">
        <v>13</v>
      </c>
      <c r="J61" s="95">
        <v>13</v>
      </c>
      <c r="K61" s="90">
        <f>J61/I61</f>
        <v>1</v>
      </c>
      <c r="L61" s="94">
        <v>18</v>
      </c>
      <c r="M61" s="94">
        <v>8</v>
      </c>
      <c r="N61" s="90">
        <f>M61/L61</f>
        <v>0.44444444444444442</v>
      </c>
      <c r="O61" s="96">
        <v>19</v>
      </c>
      <c r="P61" s="95">
        <v>15</v>
      </c>
      <c r="Q61" s="90">
        <f>P61/O61</f>
        <v>0.78947368421052633</v>
      </c>
      <c r="R61" s="92">
        <f>(G61+J61)/(F61+I61)</f>
        <v>0.75</v>
      </c>
      <c r="S61" s="92">
        <f>(M61+P61)/(L61+O61)</f>
        <v>0.6216216216216216</v>
      </c>
      <c r="T61" s="92">
        <f>(G61+M61)/(F61+L61)</f>
        <v>0.4</v>
      </c>
      <c r="U61" s="92">
        <f>(J61+P61)/(I61+O61)</f>
        <v>0.875</v>
      </c>
      <c r="V61" s="162">
        <f>(G61+J61+M61+P61)/E61</f>
        <v>0.66666666666666663</v>
      </c>
      <c r="W61" s="1" t="s">
        <v>854</v>
      </c>
    </row>
    <row r="62" spans="1:23" ht="14.45" customHeight="1" x14ac:dyDescent="0.25">
      <c r="A62" s="172" t="s">
        <v>1067</v>
      </c>
      <c r="B62" s="78" t="s">
        <v>771</v>
      </c>
      <c r="C62" s="157" t="s">
        <v>357</v>
      </c>
      <c r="D62" s="77" t="s">
        <v>359</v>
      </c>
      <c r="E62" s="87">
        <v>11</v>
      </c>
      <c r="F62" s="94" t="s">
        <v>26</v>
      </c>
      <c r="G62" s="95" t="s">
        <v>26</v>
      </c>
      <c r="H62" s="90" t="s">
        <v>26</v>
      </c>
      <c r="I62" s="94" t="s">
        <v>26</v>
      </c>
      <c r="J62" s="94" t="s">
        <v>26</v>
      </c>
      <c r="K62" s="90" t="s">
        <v>26</v>
      </c>
      <c r="L62" s="94">
        <v>4</v>
      </c>
      <c r="M62" s="94">
        <v>0</v>
      </c>
      <c r="N62" s="90">
        <f>M62/L62</f>
        <v>0</v>
      </c>
      <c r="O62" s="96">
        <v>7</v>
      </c>
      <c r="P62" s="95">
        <v>6</v>
      </c>
      <c r="Q62" s="90">
        <f>P62/O62</f>
        <v>0.8571428571428571</v>
      </c>
      <c r="R62" s="92" t="s">
        <v>26</v>
      </c>
      <c r="S62" s="92">
        <f>(M62+P62)/(L62+O62)</f>
        <v>0.54545454545454541</v>
      </c>
      <c r="T62" s="92">
        <f>N62</f>
        <v>0</v>
      </c>
      <c r="U62" s="92">
        <f>Q62</f>
        <v>0.8571428571428571</v>
      </c>
      <c r="V62" s="162">
        <f>(M62+P62)/E62</f>
        <v>0.54545454545454541</v>
      </c>
    </row>
    <row r="63" spans="1:23" ht="14.45" customHeight="1" x14ac:dyDescent="0.25">
      <c r="A63" s="172" t="s">
        <v>1067</v>
      </c>
      <c r="B63" s="78" t="s">
        <v>772</v>
      </c>
      <c r="C63" s="157" t="s">
        <v>357</v>
      </c>
      <c r="D63" s="77" t="s">
        <v>360</v>
      </c>
      <c r="E63" s="87">
        <v>8</v>
      </c>
      <c r="F63" s="94">
        <v>1</v>
      </c>
      <c r="G63" s="95">
        <v>0</v>
      </c>
      <c r="H63" s="90">
        <f>G63/F63</f>
        <v>0</v>
      </c>
      <c r="I63" s="94">
        <v>1</v>
      </c>
      <c r="J63" s="93">
        <v>0</v>
      </c>
      <c r="K63" s="90">
        <f>J63/I63</f>
        <v>0</v>
      </c>
      <c r="L63" s="94">
        <v>2</v>
      </c>
      <c r="M63" s="94">
        <v>0</v>
      </c>
      <c r="N63" s="90">
        <f>M63/L63</f>
        <v>0</v>
      </c>
      <c r="O63" s="96">
        <v>4</v>
      </c>
      <c r="P63" s="95">
        <v>0</v>
      </c>
      <c r="Q63" s="90">
        <f>P63/O63</f>
        <v>0</v>
      </c>
      <c r="R63" s="92">
        <f>(G63+J63)/(F63+I63)</f>
        <v>0</v>
      </c>
      <c r="S63" s="92">
        <f>(M63+P63)/(L63+O63)</f>
        <v>0</v>
      </c>
      <c r="T63" s="92">
        <f>(G63+M63)/(F63+L63)</f>
        <v>0</v>
      </c>
      <c r="U63" s="92">
        <f>(J63+P63)/(I63+O63)</f>
        <v>0</v>
      </c>
      <c r="V63" s="162">
        <f>(G63+J63+M63+P63)/E63</f>
        <v>0</v>
      </c>
    </row>
    <row r="64" spans="1:23" ht="14.45" customHeight="1" x14ac:dyDescent="0.25">
      <c r="A64" s="172" t="s">
        <v>1067</v>
      </c>
      <c r="B64" s="78" t="s">
        <v>773</v>
      </c>
      <c r="C64" s="157" t="s">
        <v>357</v>
      </c>
      <c r="D64" s="77" t="s">
        <v>361</v>
      </c>
      <c r="E64" s="87">
        <v>136</v>
      </c>
      <c r="F64" s="94">
        <v>38</v>
      </c>
      <c r="G64" s="95">
        <v>31</v>
      </c>
      <c r="H64" s="90">
        <f>G64/F64</f>
        <v>0.81578947368421051</v>
      </c>
      <c r="I64" s="94">
        <v>1</v>
      </c>
      <c r="J64" s="95">
        <v>1</v>
      </c>
      <c r="K64" s="90">
        <f>J64/I64</f>
        <v>1</v>
      </c>
      <c r="L64" s="94">
        <v>91</v>
      </c>
      <c r="M64" s="94">
        <v>85</v>
      </c>
      <c r="N64" s="90">
        <f>M64/L64</f>
        <v>0.93406593406593408</v>
      </c>
      <c r="O64" s="96">
        <v>6</v>
      </c>
      <c r="P64" s="95">
        <v>5</v>
      </c>
      <c r="Q64" s="90">
        <f>P64/O64</f>
        <v>0.83333333333333337</v>
      </c>
      <c r="R64" s="92">
        <f>(G64+J64)/(F64+I64)</f>
        <v>0.82051282051282048</v>
      </c>
      <c r="S64" s="92">
        <f>(M64+P64)/(L64+O64)</f>
        <v>0.92783505154639179</v>
      </c>
      <c r="T64" s="92">
        <f>(G64+M64)/(F64+L64)</f>
        <v>0.89922480620155043</v>
      </c>
      <c r="U64" s="92">
        <f>(J64+P64)/(I64+O64)</f>
        <v>0.8571428571428571</v>
      </c>
      <c r="V64" s="162">
        <f>(G64+J64+M64+P64)/E64</f>
        <v>0.8970588235294118</v>
      </c>
    </row>
    <row r="65" spans="1:23" x14ac:dyDescent="0.25">
      <c r="A65" s="172" t="s">
        <v>1067</v>
      </c>
      <c r="B65" s="78" t="s">
        <v>774</v>
      </c>
      <c r="C65" s="157" t="s">
        <v>362</v>
      </c>
      <c r="D65" s="38" t="s">
        <v>363</v>
      </c>
      <c r="E65" s="87">
        <v>3</v>
      </c>
      <c r="F65" s="94" t="s">
        <v>26</v>
      </c>
      <c r="G65" s="95" t="s">
        <v>26</v>
      </c>
      <c r="H65" s="90" t="s">
        <v>26</v>
      </c>
      <c r="I65" s="94" t="s">
        <v>26</v>
      </c>
      <c r="J65" s="94" t="s">
        <v>26</v>
      </c>
      <c r="K65" s="90" t="s">
        <v>26</v>
      </c>
      <c r="L65" s="94">
        <v>3</v>
      </c>
      <c r="M65" s="94">
        <v>0</v>
      </c>
      <c r="N65" s="90">
        <v>0</v>
      </c>
      <c r="O65" s="96" t="s">
        <v>26</v>
      </c>
      <c r="P65" s="95" t="s">
        <v>26</v>
      </c>
      <c r="Q65" s="90" t="s">
        <v>26</v>
      </c>
      <c r="R65" s="92" t="s">
        <v>26</v>
      </c>
      <c r="S65" s="92">
        <f>N65</f>
        <v>0</v>
      </c>
      <c r="T65" s="92">
        <f>N65</f>
        <v>0</v>
      </c>
      <c r="U65" s="92" t="s">
        <v>26</v>
      </c>
      <c r="V65" s="162">
        <f>S65</f>
        <v>0</v>
      </c>
    </row>
    <row r="66" spans="1:23" x14ac:dyDescent="0.25">
      <c r="A66" s="172" t="s">
        <v>1067</v>
      </c>
      <c r="B66" s="78" t="s">
        <v>775</v>
      </c>
      <c r="C66" s="157" t="s">
        <v>362</v>
      </c>
      <c r="D66" s="38" t="s">
        <v>364</v>
      </c>
      <c r="E66" s="87">
        <v>1</v>
      </c>
      <c r="F66" s="94" t="s">
        <v>26</v>
      </c>
      <c r="G66" s="95" t="s">
        <v>26</v>
      </c>
      <c r="H66" s="90" t="s">
        <v>26</v>
      </c>
      <c r="I66" s="94">
        <v>1</v>
      </c>
      <c r="J66" s="95">
        <v>0</v>
      </c>
      <c r="K66" s="90">
        <v>0</v>
      </c>
      <c r="L66" s="94" t="s">
        <v>26</v>
      </c>
      <c r="M66" s="94" t="s">
        <v>26</v>
      </c>
      <c r="N66" s="90" t="s">
        <v>26</v>
      </c>
      <c r="O66" s="96" t="s">
        <v>26</v>
      </c>
      <c r="P66" s="95" t="s">
        <v>26</v>
      </c>
      <c r="Q66" s="90" t="s">
        <v>26</v>
      </c>
      <c r="R66" s="92">
        <f>K66</f>
        <v>0</v>
      </c>
      <c r="S66" s="92" t="s">
        <v>26</v>
      </c>
      <c r="T66" s="92" t="s">
        <v>26</v>
      </c>
      <c r="U66" s="92">
        <f>R66</f>
        <v>0</v>
      </c>
      <c r="V66" s="162">
        <f>R66</f>
        <v>0</v>
      </c>
    </row>
    <row r="67" spans="1:23" x14ac:dyDescent="0.25">
      <c r="A67" s="172" t="s">
        <v>1067</v>
      </c>
      <c r="B67" s="78" t="s">
        <v>776</v>
      </c>
      <c r="C67" s="157" t="s">
        <v>362</v>
      </c>
      <c r="D67" s="38" t="s">
        <v>365</v>
      </c>
      <c r="E67" s="87">
        <v>17</v>
      </c>
      <c r="F67" s="94">
        <v>2</v>
      </c>
      <c r="G67" s="95">
        <v>0</v>
      </c>
      <c r="H67" s="90">
        <v>0</v>
      </c>
      <c r="I67" s="94" t="s">
        <v>26</v>
      </c>
      <c r="J67" s="95" t="s">
        <v>26</v>
      </c>
      <c r="K67" s="90" t="s">
        <v>26</v>
      </c>
      <c r="L67" s="94">
        <v>9</v>
      </c>
      <c r="M67" s="94">
        <v>2</v>
      </c>
      <c r="N67" s="90">
        <f>M67/L67</f>
        <v>0.22222222222222221</v>
      </c>
      <c r="O67" s="96">
        <v>6</v>
      </c>
      <c r="P67" s="95">
        <v>4</v>
      </c>
      <c r="Q67" s="90">
        <f>P67/O67</f>
        <v>0.66666666666666663</v>
      </c>
      <c r="R67" s="92">
        <f>H67</f>
        <v>0</v>
      </c>
      <c r="S67" s="92">
        <f>(M67+P67)/(L67+O67)</f>
        <v>0.4</v>
      </c>
      <c r="T67" s="92">
        <f>(G67+M67)/(F67+L67)</f>
        <v>0.18181818181818182</v>
      </c>
      <c r="U67" s="92">
        <f>Q67</f>
        <v>0.66666666666666663</v>
      </c>
      <c r="V67" s="162">
        <f>(G67+M67+P67)/E67</f>
        <v>0.35294117647058826</v>
      </c>
      <c r="W67" s="1" t="s">
        <v>855</v>
      </c>
    </row>
    <row r="68" spans="1:23" ht="14.45" customHeight="1" x14ac:dyDescent="0.25">
      <c r="A68" s="172" t="s">
        <v>1067</v>
      </c>
      <c r="B68" s="78" t="s">
        <v>777</v>
      </c>
      <c r="C68" s="157" t="s">
        <v>362</v>
      </c>
      <c r="D68" s="38" t="s">
        <v>366</v>
      </c>
      <c r="E68" s="87">
        <v>12</v>
      </c>
      <c r="F68" s="94">
        <v>2</v>
      </c>
      <c r="G68" s="95">
        <v>0</v>
      </c>
      <c r="H68" s="90">
        <v>0</v>
      </c>
      <c r="I68" s="94">
        <v>3</v>
      </c>
      <c r="J68" s="94">
        <v>3</v>
      </c>
      <c r="K68" s="90">
        <v>1</v>
      </c>
      <c r="L68" s="94">
        <v>6</v>
      </c>
      <c r="M68" s="94">
        <v>1</v>
      </c>
      <c r="N68" s="90">
        <f>M68/L68</f>
        <v>0.16666666666666666</v>
      </c>
      <c r="O68" s="96">
        <v>1</v>
      </c>
      <c r="P68" s="95">
        <v>1</v>
      </c>
      <c r="Q68" s="90">
        <f>P68/O68</f>
        <v>1</v>
      </c>
      <c r="R68" s="92">
        <f>(G68+J68)/(F68+I68)</f>
        <v>0.6</v>
      </c>
      <c r="S68" s="92">
        <f>(M68+P68)/(L68+O68)</f>
        <v>0.2857142857142857</v>
      </c>
      <c r="T68" s="92">
        <f>(G68+M68)/(F68+L68)</f>
        <v>0.125</v>
      </c>
      <c r="U68" s="92">
        <f>(J68+P68)/(I68+O68)</f>
        <v>1</v>
      </c>
      <c r="V68" s="162">
        <f>(G68+J68+M68+P68)/E68</f>
        <v>0.41666666666666669</v>
      </c>
    </row>
    <row r="69" spans="1:23" ht="14.45" customHeight="1" x14ac:dyDescent="0.25">
      <c r="A69" s="172" t="s">
        <v>1067</v>
      </c>
      <c r="B69" s="78" t="s">
        <v>778</v>
      </c>
      <c r="C69" s="157" t="s">
        <v>368</v>
      </c>
      <c r="D69" s="77" t="s">
        <v>369</v>
      </c>
      <c r="E69" s="87">
        <v>2</v>
      </c>
      <c r="F69" s="94" t="s">
        <v>26</v>
      </c>
      <c r="G69" s="95" t="s">
        <v>26</v>
      </c>
      <c r="H69" s="90" t="s">
        <v>26</v>
      </c>
      <c r="I69" s="94">
        <v>2</v>
      </c>
      <c r="J69" s="95">
        <v>1</v>
      </c>
      <c r="K69" s="90">
        <f>J69/I69</f>
        <v>0.5</v>
      </c>
      <c r="L69" s="94" t="s">
        <v>26</v>
      </c>
      <c r="M69" s="94" t="s">
        <v>26</v>
      </c>
      <c r="N69" s="90" t="s">
        <v>26</v>
      </c>
      <c r="O69" s="96" t="s">
        <v>26</v>
      </c>
      <c r="P69" s="95" t="s">
        <v>26</v>
      </c>
      <c r="Q69" s="90" t="s">
        <v>26</v>
      </c>
      <c r="R69" s="92">
        <f>K69</f>
        <v>0.5</v>
      </c>
      <c r="S69" s="92" t="s">
        <v>26</v>
      </c>
      <c r="T69" s="92" t="s">
        <v>26</v>
      </c>
      <c r="U69" s="92">
        <f>R69</f>
        <v>0.5</v>
      </c>
      <c r="V69" s="162">
        <f>K69</f>
        <v>0.5</v>
      </c>
      <c r="W69" s="1" t="s">
        <v>374</v>
      </c>
    </row>
    <row r="70" spans="1:23" ht="14.45" customHeight="1" x14ac:dyDescent="0.3">
      <c r="A70" s="172" t="s">
        <v>1067</v>
      </c>
      <c r="B70" s="78" t="s">
        <v>779</v>
      </c>
      <c r="C70" s="157" t="s">
        <v>368</v>
      </c>
      <c r="D70" s="77" t="s">
        <v>370</v>
      </c>
      <c r="E70" s="87">
        <v>16</v>
      </c>
      <c r="F70" s="94" t="s">
        <v>26</v>
      </c>
      <c r="G70" s="95" t="s">
        <v>26</v>
      </c>
      <c r="H70" s="90" t="s">
        <v>26</v>
      </c>
      <c r="I70" s="94">
        <v>4</v>
      </c>
      <c r="J70" s="95">
        <v>3</v>
      </c>
      <c r="K70" s="90">
        <f>J70/I70</f>
        <v>0.75</v>
      </c>
      <c r="L70" s="94">
        <v>12</v>
      </c>
      <c r="M70" s="94">
        <v>8</v>
      </c>
      <c r="N70" s="90">
        <f t="shared" ref="N70:N77" si="25">M70/L70</f>
        <v>0.66666666666666663</v>
      </c>
      <c r="O70" s="96" t="s">
        <v>26</v>
      </c>
      <c r="P70" s="95" t="s">
        <v>26</v>
      </c>
      <c r="Q70" s="90" t="s">
        <v>26</v>
      </c>
      <c r="R70" s="92">
        <f>K70</f>
        <v>0.75</v>
      </c>
      <c r="S70" s="92">
        <f>N70</f>
        <v>0.66666666666666663</v>
      </c>
      <c r="T70" s="92">
        <f>N70</f>
        <v>0.66666666666666663</v>
      </c>
      <c r="U70" s="92">
        <f>K70</f>
        <v>0.75</v>
      </c>
      <c r="V70" s="162">
        <f>(J70+M70)/E70</f>
        <v>0.6875</v>
      </c>
    </row>
    <row r="71" spans="1:23" x14ac:dyDescent="0.25">
      <c r="A71" s="172" t="s">
        <v>1067</v>
      </c>
      <c r="B71" s="78" t="s">
        <v>780</v>
      </c>
      <c r="C71" s="157" t="s">
        <v>368</v>
      </c>
      <c r="D71" s="77" t="s">
        <v>358</v>
      </c>
      <c r="E71" s="87">
        <v>57</v>
      </c>
      <c r="F71" s="94">
        <v>7</v>
      </c>
      <c r="G71" s="95">
        <v>2</v>
      </c>
      <c r="H71" s="90">
        <v>0.2857142857142857</v>
      </c>
      <c r="I71" s="94">
        <v>13</v>
      </c>
      <c r="J71" s="95">
        <v>13</v>
      </c>
      <c r="K71" s="90">
        <v>1</v>
      </c>
      <c r="L71" s="94">
        <v>18</v>
      </c>
      <c r="M71" s="94">
        <v>8</v>
      </c>
      <c r="N71" s="90">
        <v>0.44444444444444442</v>
      </c>
      <c r="O71" s="96">
        <v>19</v>
      </c>
      <c r="P71" s="95">
        <v>15</v>
      </c>
      <c r="Q71" s="90">
        <v>0.78947368421052633</v>
      </c>
      <c r="R71" s="92">
        <v>0.75</v>
      </c>
      <c r="S71" s="92">
        <v>0.6216216216216216</v>
      </c>
      <c r="T71" s="92">
        <v>0.4</v>
      </c>
      <c r="U71" s="92">
        <v>0.875</v>
      </c>
      <c r="V71" s="162">
        <v>0.66666666666666663</v>
      </c>
    </row>
    <row r="72" spans="1:23" ht="14.45" x14ac:dyDescent="0.3">
      <c r="A72" s="172" t="s">
        <v>1067</v>
      </c>
      <c r="B72" s="78" t="s">
        <v>781</v>
      </c>
      <c r="C72" s="157" t="s">
        <v>368</v>
      </c>
      <c r="D72" s="77" t="s">
        <v>371</v>
      </c>
      <c r="E72" s="87">
        <v>39</v>
      </c>
      <c r="F72" s="94">
        <v>11</v>
      </c>
      <c r="G72" s="95">
        <v>0</v>
      </c>
      <c r="H72" s="90">
        <f t="shared" ref="H72:H77" si="26">G72/F72</f>
        <v>0</v>
      </c>
      <c r="I72" s="94">
        <v>2</v>
      </c>
      <c r="J72" s="95">
        <v>1</v>
      </c>
      <c r="K72" s="90">
        <f>J72/I72</f>
        <v>0.5</v>
      </c>
      <c r="L72" s="94">
        <v>24</v>
      </c>
      <c r="M72" s="94">
        <v>0</v>
      </c>
      <c r="N72" s="90">
        <f t="shared" si="25"/>
        <v>0</v>
      </c>
      <c r="O72" s="96">
        <v>2</v>
      </c>
      <c r="P72" s="95">
        <v>0</v>
      </c>
      <c r="Q72" s="90">
        <f>P72/O72</f>
        <v>0</v>
      </c>
      <c r="R72" s="92">
        <f>(G72+J72)/(F72+I72)</f>
        <v>7.6923076923076927E-2</v>
      </c>
      <c r="S72" s="92">
        <f>(M72+P72)/(L72+O72)</f>
        <v>0</v>
      </c>
      <c r="T72" s="92">
        <f t="shared" ref="T72:T77" si="27">(G72+M72)/(F72+L72)</f>
        <v>0</v>
      </c>
      <c r="U72" s="92">
        <f>(J72+P72)/(I72+O72)</f>
        <v>0.25</v>
      </c>
      <c r="V72" s="162">
        <f>(G72+J72+M72+P72)/E72</f>
        <v>2.564102564102564E-2</v>
      </c>
    </row>
    <row r="73" spans="1:23" ht="14.45" customHeight="1" x14ac:dyDescent="0.25">
      <c r="A73" s="172" t="s">
        <v>1067</v>
      </c>
      <c r="B73" s="78" t="s">
        <v>782</v>
      </c>
      <c r="C73" s="157" t="s">
        <v>368</v>
      </c>
      <c r="D73" s="77" t="s">
        <v>372</v>
      </c>
      <c r="E73" s="87">
        <v>29</v>
      </c>
      <c r="F73" s="94">
        <v>5</v>
      </c>
      <c r="G73" s="95">
        <v>4</v>
      </c>
      <c r="H73" s="90">
        <f t="shared" si="26"/>
        <v>0.8</v>
      </c>
      <c r="I73" s="94">
        <v>2</v>
      </c>
      <c r="J73" s="95">
        <v>1</v>
      </c>
      <c r="K73" s="90">
        <f>J73/I73</f>
        <v>0.5</v>
      </c>
      <c r="L73" s="94">
        <v>5</v>
      </c>
      <c r="M73" s="94">
        <v>3</v>
      </c>
      <c r="N73" s="90">
        <f t="shared" si="25"/>
        <v>0.6</v>
      </c>
      <c r="O73" s="96">
        <v>17</v>
      </c>
      <c r="P73" s="95">
        <v>8</v>
      </c>
      <c r="Q73" s="90">
        <f>P73/O73</f>
        <v>0.47058823529411764</v>
      </c>
      <c r="R73" s="92">
        <f>(G73+J73)/(F73+I73)</f>
        <v>0.7142857142857143</v>
      </c>
      <c r="S73" s="92">
        <f>(M73+P73)/(L73+O73)</f>
        <v>0.5</v>
      </c>
      <c r="T73" s="92">
        <f t="shared" si="27"/>
        <v>0.7</v>
      </c>
      <c r="U73" s="92">
        <f>(J73+P73)/(I73+O73)</f>
        <v>0.47368421052631576</v>
      </c>
      <c r="V73" s="162">
        <f>(G73+J73+M73+P73)/E73</f>
        <v>0.55172413793103448</v>
      </c>
      <c r="W73" s="1" t="s">
        <v>856</v>
      </c>
    </row>
    <row r="74" spans="1:23" ht="14.45" customHeight="1" x14ac:dyDescent="0.3">
      <c r="A74" s="172" t="s">
        <v>1067</v>
      </c>
      <c r="B74" s="78" t="s">
        <v>783</v>
      </c>
      <c r="C74" s="157" t="s">
        <v>368</v>
      </c>
      <c r="D74" s="77" t="s">
        <v>373</v>
      </c>
      <c r="E74" s="87">
        <v>20</v>
      </c>
      <c r="F74" s="94">
        <v>4</v>
      </c>
      <c r="G74" s="95">
        <v>2</v>
      </c>
      <c r="H74" s="90">
        <f t="shared" si="26"/>
        <v>0.5</v>
      </c>
      <c r="I74" s="94" t="s">
        <v>26</v>
      </c>
      <c r="J74" s="95" t="s">
        <v>26</v>
      </c>
      <c r="K74" s="90" t="s">
        <v>26</v>
      </c>
      <c r="L74" s="94">
        <v>9</v>
      </c>
      <c r="M74" s="94">
        <v>8</v>
      </c>
      <c r="N74" s="90">
        <f t="shared" si="25"/>
        <v>0.88888888888888884</v>
      </c>
      <c r="O74" s="96">
        <v>7</v>
      </c>
      <c r="P74" s="95">
        <v>6</v>
      </c>
      <c r="Q74" s="90">
        <f>P74/O74</f>
        <v>0.8571428571428571</v>
      </c>
      <c r="R74" s="92">
        <f>H74</f>
        <v>0.5</v>
      </c>
      <c r="S74" s="92">
        <f>(M74+P74)/(L74+O74)</f>
        <v>0.875</v>
      </c>
      <c r="T74" s="92">
        <f t="shared" si="27"/>
        <v>0.76923076923076927</v>
      </c>
      <c r="U74" s="92">
        <f>Q74</f>
        <v>0.8571428571428571</v>
      </c>
      <c r="V74" s="162">
        <f>(G74+M74+P74)/E74</f>
        <v>0.8</v>
      </c>
    </row>
    <row r="75" spans="1:23" ht="14.45" x14ac:dyDescent="0.3">
      <c r="A75" s="172" t="s">
        <v>1067</v>
      </c>
      <c r="B75" s="78" t="s">
        <v>784</v>
      </c>
      <c r="C75" s="157" t="s">
        <v>375</v>
      </c>
      <c r="D75" s="38" t="s">
        <v>376</v>
      </c>
      <c r="E75" s="87">
        <v>12</v>
      </c>
      <c r="F75" s="94">
        <v>5</v>
      </c>
      <c r="G75" s="95">
        <v>1</v>
      </c>
      <c r="H75" s="90">
        <f t="shared" si="26"/>
        <v>0.2</v>
      </c>
      <c r="I75" s="94" t="s">
        <v>26</v>
      </c>
      <c r="J75" s="95" t="s">
        <v>26</v>
      </c>
      <c r="K75" s="90" t="s">
        <v>26</v>
      </c>
      <c r="L75" s="94">
        <v>5</v>
      </c>
      <c r="M75" s="94">
        <v>0</v>
      </c>
      <c r="N75" s="90">
        <f t="shared" si="25"/>
        <v>0</v>
      </c>
      <c r="O75" s="96">
        <v>2</v>
      </c>
      <c r="P75" s="95">
        <v>1</v>
      </c>
      <c r="Q75" s="90">
        <f>P75/O75</f>
        <v>0.5</v>
      </c>
      <c r="R75" s="92">
        <f>H75</f>
        <v>0.2</v>
      </c>
      <c r="S75" s="92">
        <f>(M75+P75)/(L75+O75)</f>
        <v>0.14285714285714285</v>
      </c>
      <c r="T75" s="92">
        <f t="shared" si="27"/>
        <v>0.1</v>
      </c>
      <c r="U75" s="92">
        <f>Q75</f>
        <v>0.5</v>
      </c>
      <c r="V75" s="162">
        <f>(G75+M75+P75)/E75</f>
        <v>0.16666666666666666</v>
      </c>
    </row>
    <row r="76" spans="1:23" ht="14.45" x14ac:dyDescent="0.3">
      <c r="A76" s="172" t="s">
        <v>1067</v>
      </c>
      <c r="B76" s="78" t="s">
        <v>785</v>
      </c>
      <c r="C76" s="157" t="s">
        <v>375</v>
      </c>
      <c r="D76" s="38" t="s">
        <v>377</v>
      </c>
      <c r="E76" s="87">
        <v>16</v>
      </c>
      <c r="F76" s="94">
        <v>4</v>
      </c>
      <c r="G76" s="95">
        <v>0</v>
      </c>
      <c r="H76" s="90">
        <f t="shared" si="26"/>
        <v>0</v>
      </c>
      <c r="I76" s="94" t="s">
        <v>26</v>
      </c>
      <c r="J76" s="95" t="s">
        <v>26</v>
      </c>
      <c r="K76" s="90" t="s">
        <v>26</v>
      </c>
      <c r="L76" s="94">
        <v>12</v>
      </c>
      <c r="M76" s="94">
        <v>0</v>
      </c>
      <c r="N76" s="90">
        <f t="shared" si="25"/>
        <v>0</v>
      </c>
      <c r="O76" s="96" t="s">
        <v>26</v>
      </c>
      <c r="P76" s="95" t="s">
        <v>26</v>
      </c>
      <c r="Q76" s="90" t="s">
        <v>26</v>
      </c>
      <c r="R76" s="92">
        <f>H76</f>
        <v>0</v>
      </c>
      <c r="S76" s="92">
        <f>N76</f>
        <v>0</v>
      </c>
      <c r="T76" s="92">
        <f t="shared" si="27"/>
        <v>0</v>
      </c>
      <c r="U76" s="92" t="s">
        <v>26</v>
      </c>
      <c r="V76" s="162">
        <f>T76</f>
        <v>0</v>
      </c>
    </row>
    <row r="77" spans="1:23" ht="14.45" customHeight="1" x14ac:dyDescent="0.25">
      <c r="A77" s="172" t="s">
        <v>1067</v>
      </c>
      <c r="B77" s="78" t="s">
        <v>786</v>
      </c>
      <c r="C77" s="157" t="s">
        <v>375</v>
      </c>
      <c r="D77" s="38" t="s">
        <v>378</v>
      </c>
      <c r="E77" s="87">
        <v>73</v>
      </c>
      <c r="F77" s="94">
        <v>4</v>
      </c>
      <c r="G77" s="95">
        <v>3</v>
      </c>
      <c r="H77" s="90">
        <f t="shared" si="26"/>
        <v>0.75</v>
      </c>
      <c r="I77" s="94">
        <v>9</v>
      </c>
      <c r="J77" s="95">
        <v>8</v>
      </c>
      <c r="K77" s="90">
        <f>J77/I77</f>
        <v>0.88888888888888884</v>
      </c>
      <c r="L77" s="94">
        <v>8</v>
      </c>
      <c r="M77" s="94">
        <v>7</v>
      </c>
      <c r="N77" s="90">
        <f t="shared" si="25"/>
        <v>0.875</v>
      </c>
      <c r="O77" s="96">
        <v>52</v>
      </c>
      <c r="P77" s="95">
        <v>46</v>
      </c>
      <c r="Q77" s="90">
        <f>P77/O77</f>
        <v>0.88461538461538458</v>
      </c>
      <c r="R77" s="92">
        <f>(G77+J77)/(F77+I77)</f>
        <v>0.84615384615384615</v>
      </c>
      <c r="S77" s="92">
        <f>(M77+P77)/(L77+O77)</f>
        <v>0.8833333333333333</v>
      </c>
      <c r="T77" s="92">
        <f t="shared" si="27"/>
        <v>0.83333333333333337</v>
      </c>
      <c r="U77" s="92">
        <f>(J77+P77)/(I77+O77)</f>
        <v>0.88524590163934425</v>
      </c>
      <c r="V77" s="162">
        <f>(G77+J77+M77+P77)/E77</f>
        <v>0.87671232876712324</v>
      </c>
      <c r="W77" s="1" t="s">
        <v>857</v>
      </c>
    </row>
    <row r="78" spans="1:23" ht="14.45" x14ac:dyDescent="0.3">
      <c r="A78" s="172" t="s">
        <v>1067</v>
      </c>
      <c r="B78" s="78" t="s">
        <v>787</v>
      </c>
      <c r="C78" s="157" t="s">
        <v>375</v>
      </c>
      <c r="D78" s="38" t="s">
        <v>379</v>
      </c>
      <c r="E78" s="87" t="s">
        <v>26</v>
      </c>
      <c r="F78" s="94" t="s">
        <v>26</v>
      </c>
      <c r="G78" s="94" t="s">
        <v>26</v>
      </c>
      <c r="H78" s="90" t="s">
        <v>26</v>
      </c>
      <c r="I78" s="94" t="s">
        <v>26</v>
      </c>
      <c r="J78" s="94" t="s">
        <v>26</v>
      </c>
      <c r="K78" s="90" t="s">
        <v>26</v>
      </c>
      <c r="L78" s="94" t="s">
        <v>26</v>
      </c>
      <c r="M78" s="94" t="s">
        <v>26</v>
      </c>
      <c r="N78" s="90" t="s">
        <v>26</v>
      </c>
      <c r="O78" s="94" t="s">
        <v>26</v>
      </c>
      <c r="P78" s="94" t="s">
        <v>26</v>
      </c>
      <c r="Q78" s="90" t="s">
        <v>26</v>
      </c>
      <c r="R78" s="92" t="s">
        <v>26</v>
      </c>
      <c r="S78" s="92" t="s">
        <v>26</v>
      </c>
      <c r="T78" s="92" t="s">
        <v>26</v>
      </c>
      <c r="U78" s="92" t="s">
        <v>26</v>
      </c>
      <c r="V78" s="162" t="s">
        <v>26</v>
      </c>
    </row>
    <row r="79" spans="1:23" ht="14.45" customHeight="1" x14ac:dyDescent="0.3">
      <c r="A79" s="172" t="s">
        <v>1067</v>
      </c>
      <c r="B79" s="78" t="s">
        <v>788</v>
      </c>
      <c r="C79" s="157" t="s">
        <v>375</v>
      </c>
      <c r="D79" s="38" t="s">
        <v>380</v>
      </c>
      <c r="E79" s="87">
        <v>6</v>
      </c>
      <c r="F79" s="94">
        <v>1</v>
      </c>
      <c r="G79" s="95">
        <v>0</v>
      </c>
      <c r="H79" s="90">
        <v>0</v>
      </c>
      <c r="I79" s="94" t="s">
        <v>26</v>
      </c>
      <c r="J79" s="95" t="s">
        <v>26</v>
      </c>
      <c r="K79" s="90" t="s">
        <v>26</v>
      </c>
      <c r="L79" s="94">
        <v>5</v>
      </c>
      <c r="M79" s="94">
        <v>2</v>
      </c>
      <c r="N79" s="90">
        <f>M79/L79</f>
        <v>0.4</v>
      </c>
      <c r="O79" s="96" t="s">
        <v>26</v>
      </c>
      <c r="P79" s="95" t="s">
        <v>26</v>
      </c>
      <c r="Q79" s="90" t="s">
        <v>26</v>
      </c>
      <c r="R79" s="92">
        <f>H79</f>
        <v>0</v>
      </c>
      <c r="S79" s="92">
        <f>N79</f>
        <v>0.4</v>
      </c>
      <c r="T79" s="92">
        <f>(G79+M79)/(F79+L79)</f>
        <v>0.33333333333333331</v>
      </c>
      <c r="U79" s="92" t="s">
        <v>26</v>
      </c>
      <c r="V79" s="162">
        <f>T79</f>
        <v>0.33333333333333331</v>
      </c>
    </row>
    <row r="80" spans="1:23" ht="14.45" customHeight="1" x14ac:dyDescent="0.3">
      <c r="A80" s="172" t="s">
        <v>1067</v>
      </c>
      <c r="B80" s="78" t="s">
        <v>789</v>
      </c>
      <c r="C80" s="157" t="s">
        <v>375</v>
      </c>
      <c r="D80" s="38" t="s">
        <v>381</v>
      </c>
      <c r="E80" s="87">
        <v>2</v>
      </c>
      <c r="F80" s="94">
        <v>1</v>
      </c>
      <c r="G80" s="95">
        <v>0</v>
      </c>
      <c r="H80" s="90">
        <v>0</v>
      </c>
      <c r="I80" s="94" t="s">
        <v>26</v>
      </c>
      <c r="J80" s="95" t="s">
        <v>26</v>
      </c>
      <c r="K80" s="90" t="s">
        <v>26</v>
      </c>
      <c r="L80" s="94">
        <v>1</v>
      </c>
      <c r="M80" s="94">
        <v>0</v>
      </c>
      <c r="N80" s="90">
        <f>M80/L80</f>
        <v>0</v>
      </c>
      <c r="O80" s="96" t="s">
        <v>26</v>
      </c>
      <c r="P80" s="95" t="s">
        <v>26</v>
      </c>
      <c r="Q80" s="90" t="s">
        <v>26</v>
      </c>
      <c r="R80" s="92">
        <f>H80</f>
        <v>0</v>
      </c>
      <c r="S80" s="92">
        <f>N80</f>
        <v>0</v>
      </c>
      <c r="T80" s="92">
        <f>(G80+M80)/(F80+L80)</f>
        <v>0</v>
      </c>
      <c r="U80" s="92" t="s">
        <v>26</v>
      </c>
      <c r="V80" s="162">
        <f>T80</f>
        <v>0</v>
      </c>
    </row>
    <row r="81" spans="1:23" x14ac:dyDescent="0.25">
      <c r="A81" s="172" t="s">
        <v>1067</v>
      </c>
      <c r="B81" s="78" t="s">
        <v>790</v>
      </c>
      <c r="C81" s="157" t="s">
        <v>375</v>
      </c>
      <c r="D81" s="38" t="s">
        <v>343</v>
      </c>
      <c r="E81" s="87">
        <v>112</v>
      </c>
      <c r="F81" s="94">
        <v>37</v>
      </c>
      <c r="G81" s="95">
        <v>0</v>
      </c>
      <c r="H81" s="90">
        <v>0</v>
      </c>
      <c r="I81" s="94">
        <v>13</v>
      </c>
      <c r="J81" s="95">
        <v>0</v>
      </c>
      <c r="K81" s="90">
        <f>J81/I81</f>
        <v>0</v>
      </c>
      <c r="L81" s="94">
        <v>37</v>
      </c>
      <c r="M81" s="94">
        <v>5</v>
      </c>
      <c r="N81" s="90">
        <f>M81/L81</f>
        <v>0.13513513513513514</v>
      </c>
      <c r="O81" s="96">
        <v>25</v>
      </c>
      <c r="P81" s="95">
        <v>0</v>
      </c>
      <c r="Q81" s="90">
        <v>0</v>
      </c>
      <c r="R81" s="92">
        <v>0</v>
      </c>
      <c r="S81" s="92">
        <f>(M81+P81)/(L81+O81)</f>
        <v>8.0645161290322578E-2</v>
      </c>
      <c r="T81" s="92">
        <f>(G81+M81)/(F81+L81)</f>
        <v>6.7567567567567571E-2</v>
      </c>
      <c r="U81" s="92">
        <f>(J81+P81)/(I81+O81)</f>
        <v>0</v>
      </c>
      <c r="V81" s="162">
        <f>(G81+J81+M81+P81)/E81</f>
        <v>4.4642857142857144E-2</v>
      </c>
      <c r="W81" s="1" t="s">
        <v>882</v>
      </c>
    </row>
    <row r="82" spans="1:23" ht="14.45" customHeight="1" x14ac:dyDescent="0.3">
      <c r="A82" s="172" t="s">
        <v>1067</v>
      </c>
      <c r="B82" s="78" t="s">
        <v>791</v>
      </c>
      <c r="C82" s="157" t="s">
        <v>375</v>
      </c>
      <c r="D82" s="38" t="s">
        <v>382</v>
      </c>
      <c r="E82" s="87" t="s">
        <v>26</v>
      </c>
      <c r="F82" s="94" t="s">
        <v>26</v>
      </c>
      <c r="G82" s="95" t="s">
        <v>26</v>
      </c>
      <c r="H82" s="90" t="s">
        <v>26</v>
      </c>
      <c r="I82" s="94" t="s">
        <v>26</v>
      </c>
      <c r="J82" s="94" t="s">
        <v>26</v>
      </c>
      <c r="K82" s="90" t="s">
        <v>26</v>
      </c>
      <c r="L82" s="94" t="s">
        <v>26</v>
      </c>
      <c r="M82" s="94" t="s">
        <v>26</v>
      </c>
      <c r="N82" s="90" t="s">
        <v>26</v>
      </c>
      <c r="O82" s="96" t="s">
        <v>26</v>
      </c>
      <c r="P82" s="95" t="s">
        <v>26</v>
      </c>
      <c r="Q82" s="90" t="s">
        <v>26</v>
      </c>
      <c r="R82" s="92" t="s">
        <v>26</v>
      </c>
      <c r="S82" s="92" t="s">
        <v>26</v>
      </c>
      <c r="T82" s="92" t="s">
        <v>26</v>
      </c>
      <c r="U82" s="92" t="s">
        <v>26</v>
      </c>
      <c r="V82" s="162" t="s">
        <v>26</v>
      </c>
    </row>
    <row r="83" spans="1:23" ht="14.45" customHeight="1" x14ac:dyDescent="0.25">
      <c r="A83" s="172" t="s">
        <v>1067</v>
      </c>
      <c r="B83" s="78" t="s">
        <v>792</v>
      </c>
      <c r="C83" s="157" t="s">
        <v>375</v>
      </c>
      <c r="D83" s="38" t="s">
        <v>383</v>
      </c>
      <c r="E83" s="87">
        <v>5</v>
      </c>
      <c r="F83" s="94" t="s">
        <v>26</v>
      </c>
      <c r="G83" s="95" t="s">
        <v>26</v>
      </c>
      <c r="H83" s="90" t="s">
        <v>26</v>
      </c>
      <c r="I83" s="94" t="s">
        <v>26</v>
      </c>
      <c r="J83" s="94" t="s">
        <v>26</v>
      </c>
      <c r="K83" s="90" t="s">
        <v>26</v>
      </c>
      <c r="L83" s="94">
        <v>5</v>
      </c>
      <c r="M83" s="94">
        <v>4</v>
      </c>
      <c r="N83" s="90">
        <f>M83/L83</f>
        <v>0.8</v>
      </c>
      <c r="O83" s="96" t="s">
        <v>26</v>
      </c>
      <c r="P83" s="95" t="s">
        <v>26</v>
      </c>
      <c r="Q83" s="90" t="s">
        <v>26</v>
      </c>
      <c r="R83" s="92" t="s">
        <v>26</v>
      </c>
      <c r="S83" s="92">
        <f>N83</f>
        <v>0.8</v>
      </c>
      <c r="T83" s="92">
        <f>N83</f>
        <v>0.8</v>
      </c>
      <c r="U83" s="92" t="s">
        <v>26</v>
      </c>
      <c r="V83" s="162">
        <f>N83</f>
        <v>0.8</v>
      </c>
    </row>
    <row r="84" spans="1:23" ht="14.45" customHeight="1" x14ac:dyDescent="0.25">
      <c r="A84" s="172" t="s">
        <v>1067</v>
      </c>
      <c r="B84" s="78" t="s">
        <v>793</v>
      </c>
      <c r="C84" s="157" t="s">
        <v>375</v>
      </c>
      <c r="D84" s="38" t="s">
        <v>384</v>
      </c>
      <c r="E84" s="87">
        <v>6</v>
      </c>
      <c r="F84" s="94" t="s">
        <v>26</v>
      </c>
      <c r="G84" s="95" t="s">
        <v>26</v>
      </c>
      <c r="H84" s="90" t="s">
        <v>26</v>
      </c>
      <c r="I84" s="94" t="s">
        <v>26</v>
      </c>
      <c r="J84" s="94" t="s">
        <v>26</v>
      </c>
      <c r="K84" s="90" t="s">
        <v>26</v>
      </c>
      <c r="L84" s="94">
        <v>6</v>
      </c>
      <c r="M84" s="94">
        <v>6</v>
      </c>
      <c r="N84" s="90">
        <f>M84/L84</f>
        <v>1</v>
      </c>
      <c r="O84" s="96" t="s">
        <v>26</v>
      </c>
      <c r="P84" s="95" t="s">
        <v>26</v>
      </c>
      <c r="Q84" s="90" t="s">
        <v>26</v>
      </c>
      <c r="R84" s="92" t="s">
        <v>26</v>
      </c>
      <c r="S84" s="92">
        <f>N84</f>
        <v>1</v>
      </c>
      <c r="T84" s="92">
        <f>N84</f>
        <v>1</v>
      </c>
      <c r="U84" s="92" t="s">
        <v>26</v>
      </c>
      <c r="V84" s="162">
        <f>T84</f>
        <v>1</v>
      </c>
      <c r="W84" s="1" t="s">
        <v>858</v>
      </c>
    </row>
    <row r="85" spans="1:23" ht="14.45" x14ac:dyDescent="0.3">
      <c r="A85" s="172" t="s">
        <v>1067</v>
      </c>
      <c r="B85" s="78" t="s">
        <v>794</v>
      </c>
      <c r="C85" s="157" t="s">
        <v>375</v>
      </c>
      <c r="D85" s="38" t="s">
        <v>385</v>
      </c>
      <c r="E85" s="87">
        <v>26</v>
      </c>
      <c r="F85" s="94">
        <v>13</v>
      </c>
      <c r="G85" s="95">
        <v>0</v>
      </c>
      <c r="H85" s="90">
        <v>0</v>
      </c>
      <c r="I85" s="94">
        <v>3</v>
      </c>
      <c r="J85" s="95">
        <v>0</v>
      </c>
      <c r="K85" s="90">
        <v>0</v>
      </c>
      <c r="L85" s="94">
        <v>7</v>
      </c>
      <c r="M85" s="94">
        <v>0</v>
      </c>
      <c r="N85" s="90">
        <f>M85/L85</f>
        <v>0</v>
      </c>
      <c r="O85" s="96">
        <v>3</v>
      </c>
      <c r="P85" s="95">
        <v>0</v>
      </c>
      <c r="Q85" s="90">
        <v>0</v>
      </c>
      <c r="R85" s="92">
        <v>0</v>
      </c>
      <c r="S85" s="92">
        <v>0</v>
      </c>
      <c r="T85" s="92">
        <v>0</v>
      </c>
      <c r="U85" s="92">
        <v>0</v>
      </c>
      <c r="V85" s="162">
        <v>0</v>
      </c>
    </row>
    <row r="86" spans="1:23" ht="14.45" customHeight="1" x14ac:dyDescent="0.3">
      <c r="A86" s="172" t="s">
        <v>1067</v>
      </c>
      <c r="B86" s="78" t="s">
        <v>795</v>
      </c>
      <c r="C86" s="157" t="s">
        <v>375</v>
      </c>
      <c r="D86" s="38" t="s">
        <v>386</v>
      </c>
      <c r="E86" s="87">
        <v>1</v>
      </c>
      <c r="F86" s="94" t="s">
        <v>26</v>
      </c>
      <c r="G86" s="95" t="s">
        <v>26</v>
      </c>
      <c r="H86" s="90" t="s">
        <v>26</v>
      </c>
      <c r="I86" s="94" t="s">
        <v>26</v>
      </c>
      <c r="J86" s="94" t="s">
        <v>26</v>
      </c>
      <c r="K86" s="90" t="s">
        <v>26</v>
      </c>
      <c r="L86" s="94">
        <v>1</v>
      </c>
      <c r="M86" s="94">
        <v>1</v>
      </c>
      <c r="N86" s="90">
        <f>M86/L86</f>
        <v>1</v>
      </c>
      <c r="O86" s="96" t="s">
        <v>26</v>
      </c>
      <c r="P86" s="95" t="s">
        <v>26</v>
      </c>
      <c r="Q86" s="90" t="s">
        <v>26</v>
      </c>
      <c r="R86" s="92" t="s">
        <v>26</v>
      </c>
      <c r="S86" s="92">
        <f>N86</f>
        <v>1</v>
      </c>
      <c r="T86" s="92">
        <f>N86</f>
        <v>1</v>
      </c>
      <c r="U86" s="92" t="s">
        <v>26</v>
      </c>
      <c r="V86" s="162">
        <f>N86</f>
        <v>1</v>
      </c>
    </row>
    <row r="87" spans="1:23" ht="14.45" customHeight="1" x14ac:dyDescent="0.3">
      <c r="A87" s="172" t="s">
        <v>1067</v>
      </c>
      <c r="B87" s="78" t="s">
        <v>796</v>
      </c>
      <c r="C87" s="157" t="s">
        <v>375</v>
      </c>
      <c r="D87" s="38" t="s">
        <v>387</v>
      </c>
      <c r="E87" s="87">
        <v>4</v>
      </c>
      <c r="F87" s="94">
        <v>1</v>
      </c>
      <c r="G87" s="95">
        <v>1</v>
      </c>
      <c r="H87" s="90">
        <v>1</v>
      </c>
      <c r="I87" s="94" t="s">
        <v>26</v>
      </c>
      <c r="J87" s="94" t="s">
        <v>26</v>
      </c>
      <c r="K87" s="90" t="s">
        <v>26</v>
      </c>
      <c r="L87" s="94">
        <v>2</v>
      </c>
      <c r="M87" s="94">
        <v>2</v>
      </c>
      <c r="N87" s="90">
        <f>M87/L87</f>
        <v>1</v>
      </c>
      <c r="O87" s="96">
        <v>1</v>
      </c>
      <c r="P87" s="95">
        <v>0</v>
      </c>
      <c r="Q87" s="90">
        <v>0</v>
      </c>
      <c r="R87" s="92">
        <v>1</v>
      </c>
      <c r="S87" s="92">
        <f>(M87+P87)/(L87+O87)</f>
        <v>0.66666666666666663</v>
      </c>
      <c r="T87" s="92">
        <f>(G87+M87)/(F87+L87)</f>
        <v>1</v>
      </c>
      <c r="U87" s="92">
        <f>Q87</f>
        <v>0</v>
      </c>
      <c r="V87" s="162">
        <f>(G87+M87+P87)/E87</f>
        <v>0.75</v>
      </c>
    </row>
    <row r="88" spans="1:23" ht="14.45" customHeight="1" x14ac:dyDescent="0.25">
      <c r="A88" s="172" t="s">
        <v>1067</v>
      </c>
      <c r="B88" s="78" t="s">
        <v>797</v>
      </c>
      <c r="C88" s="157" t="s">
        <v>375</v>
      </c>
      <c r="D88" s="38" t="s">
        <v>388</v>
      </c>
      <c r="E88" s="87" t="s">
        <v>26</v>
      </c>
      <c r="F88" s="94" t="s">
        <v>26</v>
      </c>
      <c r="G88" s="95" t="s">
        <v>26</v>
      </c>
      <c r="H88" s="90" t="s">
        <v>26</v>
      </c>
      <c r="I88" s="94" t="s">
        <v>26</v>
      </c>
      <c r="J88" s="94" t="s">
        <v>26</v>
      </c>
      <c r="K88" s="90" t="s">
        <v>26</v>
      </c>
      <c r="L88" s="94" t="s">
        <v>26</v>
      </c>
      <c r="M88" s="94" t="s">
        <v>26</v>
      </c>
      <c r="N88" s="90" t="s">
        <v>26</v>
      </c>
      <c r="O88" s="96" t="s">
        <v>26</v>
      </c>
      <c r="P88" s="95" t="s">
        <v>26</v>
      </c>
      <c r="Q88" s="90" t="s">
        <v>26</v>
      </c>
      <c r="R88" s="92" t="s">
        <v>26</v>
      </c>
      <c r="S88" s="92" t="s">
        <v>26</v>
      </c>
      <c r="T88" s="92" t="s">
        <v>26</v>
      </c>
      <c r="U88" s="92" t="s">
        <v>26</v>
      </c>
      <c r="V88" s="162" t="s">
        <v>26</v>
      </c>
    </row>
    <row r="89" spans="1:23" ht="14.45" x14ac:dyDescent="0.3">
      <c r="A89" s="172" t="s">
        <v>1067</v>
      </c>
      <c r="B89" s="78" t="s">
        <v>798</v>
      </c>
      <c r="C89" s="157" t="s">
        <v>375</v>
      </c>
      <c r="D89" s="38" t="s">
        <v>389</v>
      </c>
      <c r="E89" s="87">
        <v>2</v>
      </c>
      <c r="F89" s="94" t="s">
        <v>26</v>
      </c>
      <c r="G89" s="95" t="s">
        <v>26</v>
      </c>
      <c r="H89" s="90" t="s">
        <v>26</v>
      </c>
      <c r="I89" s="94" t="s">
        <v>26</v>
      </c>
      <c r="J89" s="94" t="s">
        <v>26</v>
      </c>
      <c r="K89" s="90" t="s">
        <v>26</v>
      </c>
      <c r="L89" s="94">
        <v>2</v>
      </c>
      <c r="M89" s="94">
        <v>1</v>
      </c>
      <c r="N89" s="90">
        <f t="shared" ref="N89:N105" si="28">M89/L89</f>
        <v>0.5</v>
      </c>
      <c r="O89" s="96" t="s">
        <v>26</v>
      </c>
      <c r="P89" s="95" t="s">
        <v>26</v>
      </c>
      <c r="Q89" s="90" t="s">
        <v>26</v>
      </c>
      <c r="R89" s="92" t="s">
        <v>26</v>
      </c>
      <c r="S89" s="92">
        <f>N89</f>
        <v>0.5</v>
      </c>
      <c r="T89" s="92">
        <f>N89</f>
        <v>0.5</v>
      </c>
      <c r="U89" s="92" t="s">
        <v>26</v>
      </c>
      <c r="V89" s="162">
        <f>N89</f>
        <v>0.5</v>
      </c>
    </row>
    <row r="90" spans="1:23" x14ac:dyDescent="0.25">
      <c r="A90" s="172" t="s">
        <v>1067</v>
      </c>
      <c r="B90" s="78" t="s">
        <v>799</v>
      </c>
      <c r="C90" s="157" t="s">
        <v>375</v>
      </c>
      <c r="D90" s="38" t="s">
        <v>390</v>
      </c>
      <c r="E90" s="87">
        <v>29</v>
      </c>
      <c r="F90" s="94">
        <v>2</v>
      </c>
      <c r="G90" s="95">
        <v>0</v>
      </c>
      <c r="H90" s="90">
        <v>0</v>
      </c>
      <c r="I90" s="94">
        <v>5</v>
      </c>
      <c r="J90" s="94">
        <v>5</v>
      </c>
      <c r="K90" s="90">
        <f>J90/I90</f>
        <v>1</v>
      </c>
      <c r="L90" s="94">
        <v>1</v>
      </c>
      <c r="M90" s="94">
        <v>0</v>
      </c>
      <c r="N90" s="90">
        <f t="shared" si="28"/>
        <v>0</v>
      </c>
      <c r="O90" s="96">
        <v>21</v>
      </c>
      <c r="P90" s="95">
        <v>8</v>
      </c>
      <c r="Q90" s="90">
        <f>P90/O90</f>
        <v>0.38095238095238093</v>
      </c>
      <c r="R90" s="92">
        <f>(G90+J90)/(F90+I90)</f>
        <v>0.7142857142857143</v>
      </c>
      <c r="S90" s="92">
        <f>(M90+P90)/(L90+O90)</f>
        <v>0.36363636363636365</v>
      </c>
      <c r="T90" s="92">
        <f>(G90+M90)/(F90+L90)</f>
        <v>0</v>
      </c>
      <c r="U90" s="92">
        <f>(J90+P90)/(I90+O90)</f>
        <v>0.5</v>
      </c>
      <c r="V90" s="162">
        <f>(G90+J90+M90+P90)/E90</f>
        <v>0.44827586206896552</v>
      </c>
      <c r="W90" s="1" t="s">
        <v>859</v>
      </c>
    </row>
    <row r="91" spans="1:23" ht="14.45" customHeight="1" x14ac:dyDescent="0.3">
      <c r="A91" s="172" t="s">
        <v>1067</v>
      </c>
      <c r="B91" s="78" t="s">
        <v>800</v>
      </c>
      <c r="C91" s="157" t="s">
        <v>375</v>
      </c>
      <c r="D91" s="38" t="s">
        <v>391</v>
      </c>
      <c r="E91" s="87">
        <v>20</v>
      </c>
      <c r="F91" s="94">
        <v>1</v>
      </c>
      <c r="G91" s="95">
        <v>1</v>
      </c>
      <c r="H91" s="90">
        <f t="shared" ref="H91:H96" si="29">G91/F91</f>
        <v>1</v>
      </c>
      <c r="I91" s="94">
        <v>2</v>
      </c>
      <c r="J91" s="95">
        <v>1</v>
      </c>
      <c r="K91" s="90">
        <f>J91/I91</f>
        <v>0.5</v>
      </c>
      <c r="L91" s="94">
        <v>11</v>
      </c>
      <c r="M91" s="94">
        <v>0</v>
      </c>
      <c r="N91" s="90">
        <f t="shared" si="28"/>
        <v>0</v>
      </c>
      <c r="O91" s="96">
        <v>6</v>
      </c>
      <c r="P91" s="95">
        <v>5</v>
      </c>
      <c r="Q91" s="90">
        <f>P91/O91</f>
        <v>0.83333333333333337</v>
      </c>
      <c r="R91" s="92">
        <f>(G91+J91)/(F91+I91)</f>
        <v>0.66666666666666663</v>
      </c>
      <c r="S91" s="92">
        <f>(M91+P91)/(L91+O91)</f>
        <v>0.29411764705882354</v>
      </c>
      <c r="T91" s="92">
        <f>(G91+M91)/(F91+L91)</f>
        <v>8.3333333333333329E-2</v>
      </c>
      <c r="U91" s="92">
        <f>(J91+P91)/(I91+O91)</f>
        <v>0.75</v>
      </c>
      <c r="V91" s="162">
        <f>(G91+J91+M91+P91)/E91</f>
        <v>0.35</v>
      </c>
    </row>
    <row r="92" spans="1:23" ht="14.45" customHeight="1" x14ac:dyDescent="0.25">
      <c r="A92" s="172" t="s">
        <v>1067</v>
      </c>
      <c r="B92" s="163" t="s">
        <v>801</v>
      </c>
      <c r="C92" s="157" t="s">
        <v>392</v>
      </c>
      <c r="D92" s="77" t="s">
        <v>393</v>
      </c>
      <c r="E92" s="87">
        <v>19</v>
      </c>
      <c r="F92" s="94">
        <v>6</v>
      </c>
      <c r="G92" s="95">
        <v>1</v>
      </c>
      <c r="H92" s="90">
        <f t="shared" si="29"/>
        <v>0.16666666666666666</v>
      </c>
      <c r="I92" s="94">
        <v>5</v>
      </c>
      <c r="J92" s="94">
        <v>5</v>
      </c>
      <c r="K92" s="90">
        <f>J92/I92</f>
        <v>1</v>
      </c>
      <c r="L92" s="94">
        <v>8</v>
      </c>
      <c r="M92" s="94">
        <v>0</v>
      </c>
      <c r="N92" s="90">
        <f t="shared" si="28"/>
        <v>0</v>
      </c>
      <c r="O92" s="96" t="s">
        <v>26</v>
      </c>
      <c r="P92" s="95" t="s">
        <v>26</v>
      </c>
      <c r="Q92" s="90" t="s">
        <v>26</v>
      </c>
      <c r="R92" s="92">
        <f>(G92+J92)/(F92+I92)</f>
        <v>0.54545454545454541</v>
      </c>
      <c r="S92" s="92">
        <f>N92</f>
        <v>0</v>
      </c>
      <c r="T92" s="92">
        <f>(G92+M92)/(F92+L92)</f>
        <v>7.1428571428571425E-2</v>
      </c>
      <c r="U92" s="92">
        <f>K92</f>
        <v>1</v>
      </c>
      <c r="V92" s="162">
        <f>(G92+J92+M92)/E92</f>
        <v>0.31578947368421051</v>
      </c>
    </row>
    <row r="93" spans="1:23" x14ac:dyDescent="0.25">
      <c r="A93" s="172" t="s">
        <v>1067</v>
      </c>
      <c r="B93" s="78" t="s">
        <v>802</v>
      </c>
      <c r="C93" s="157" t="s">
        <v>392</v>
      </c>
      <c r="D93" s="77" t="s">
        <v>358</v>
      </c>
      <c r="E93" s="87">
        <v>57</v>
      </c>
      <c r="F93" s="94">
        <v>7</v>
      </c>
      <c r="G93" s="95">
        <v>0</v>
      </c>
      <c r="H93" s="90">
        <f t="shared" si="29"/>
        <v>0</v>
      </c>
      <c r="I93" s="94">
        <v>13</v>
      </c>
      <c r="J93" s="95">
        <v>0</v>
      </c>
      <c r="K93" s="90">
        <v>0</v>
      </c>
      <c r="L93" s="94">
        <v>18</v>
      </c>
      <c r="M93" s="94">
        <v>0</v>
      </c>
      <c r="N93" s="90">
        <f t="shared" si="28"/>
        <v>0</v>
      </c>
      <c r="O93" s="96">
        <v>19</v>
      </c>
      <c r="P93" s="95">
        <v>0</v>
      </c>
      <c r="Q93" s="90">
        <f>P93/O93</f>
        <v>0</v>
      </c>
      <c r="R93" s="92">
        <v>0</v>
      </c>
      <c r="S93" s="92">
        <f>(M93+P93)/(L93+O93)</f>
        <v>0</v>
      </c>
      <c r="T93" s="92">
        <v>0</v>
      </c>
      <c r="U93" s="92">
        <f>(J93+P93)/(I93+O93)</f>
        <v>0</v>
      </c>
      <c r="V93" s="162">
        <f>(G93+J93+M93+P93)/E93</f>
        <v>0</v>
      </c>
    </row>
    <row r="94" spans="1:23" x14ac:dyDescent="0.25">
      <c r="A94" s="172" t="s">
        <v>1067</v>
      </c>
      <c r="B94" s="78" t="s">
        <v>803</v>
      </c>
      <c r="C94" s="157" t="s">
        <v>392</v>
      </c>
      <c r="D94" s="77" t="s">
        <v>394</v>
      </c>
      <c r="E94" s="87">
        <v>5</v>
      </c>
      <c r="F94" s="94">
        <v>1</v>
      </c>
      <c r="G94" s="95">
        <v>0</v>
      </c>
      <c r="H94" s="90">
        <f t="shared" si="29"/>
        <v>0</v>
      </c>
      <c r="I94" s="94" t="s">
        <v>26</v>
      </c>
      <c r="J94" s="95" t="s">
        <v>26</v>
      </c>
      <c r="K94" s="90" t="s">
        <v>26</v>
      </c>
      <c r="L94" s="94">
        <v>4</v>
      </c>
      <c r="M94" s="94">
        <v>0</v>
      </c>
      <c r="N94" s="90">
        <f t="shared" si="28"/>
        <v>0</v>
      </c>
      <c r="O94" s="96" t="s">
        <v>26</v>
      </c>
      <c r="P94" s="95" t="s">
        <v>26</v>
      </c>
      <c r="Q94" s="90" t="s">
        <v>26</v>
      </c>
      <c r="R94" s="92">
        <f>H94</f>
        <v>0</v>
      </c>
      <c r="S94" s="92">
        <f>N94</f>
        <v>0</v>
      </c>
      <c r="T94" s="92">
        <f>S94</f>
        <v>0</v>
      </c>
      <c r="U94" s="92" t="s">
        <v>26</v>
      </c>
      <c r="V94" s="162">
        <f>T94</f>
        <v>0</v>
      </c>
    </row>
    <row r="95" spans="1:23" x14ac:dyDescent="0.25">
      <c r="A95" s="172" t="s">
        <v>1067</v>
      </c>
      <c r="B95" s="78" t="s">
        <v>804</v>
      </c>
      <c r="C95" s="157" t="s">
        <v>392</v>
      </c>
      <c r="D95" s="77" t="s">
        <v>395</v>
      </c>
      <c r="E95" s="87">
        <v>52</v>
      </c>
      <c r="F95" s="94">
        <v>21</v>
      </c>
      <c r="G95" s="95">
        <v>17</v>
      </c>
      <c r="H95" s="90">
        <f t="shared" si="29"/>
        <v>0.80952380952380953</v>
      </c>
      <c r="I95" s="94">
        <v>3</v>
      </c>
      <c r="J95" s="95">
        <v>1</v>
      </c>
      <c r="K95" s="90">
        <f>J95/I95</f>
        <v>0.33333333333333331</v>
      </c>
      <c r="L95" s="94">
        <v>28</v>
      </c>
      <c r="M95" s="94">
        <v>24</v>
      </c>
      <c r="N95" s="90">
        <f t="shared" si="28"/>
        <v>0.8571428571428571</v>
      </c>
      <c r="O95" s="96" t="s">
        <v>26</v>
      </c>
      <c r="P95" s="95" t="s">
        <v>26</v>
      </c>
      <c r="Q95" s="90" t="s">
        <v>26</v>
      </c>
      <c r="R95" s="92">
        <f>(G95+J95)/(F95+I95)</f>
        <v>0.75</v>
      </c>
      <c r="S95" s="92">
        <f>N95</f>
        <v>0.8571428571428571</v>
      </c>
      <c r="T95" s="92">
        <f>(G95+M95)/(F95+L95)</f>
        <v>0.83673469387755106</v>
      </c>
      <c r="U95" s="92">
        <f>K95</f>
        <v>0.33333333333333331</v>
      </c>
      <c r="V95" s="162">
        <f>(G95+J95+M95)/E95</f>
        <v>0.80769230769230771</v>
      </c>
      <c r="W95" s="138" t="s">
        <v>860</v>
      </c>
    </row>
    <row r="96" spans="1:23" x14ac:dyDescent="0.25">
      <c r="A96" s="172" t="s">
        <v>1067</v>
      </c>
      <c r="B96" s="78" t="s">
        <v>805</v>
      </c>
      <c r="C96" s="157" t="s">
        <v>392</v>
      </c>
      <c r="D96" s="77" t="s">
        <v>396</v>
      </c>
      <c r="E96" s="87">
        <v>136</v>
      </c>
      <c r="F96" s="94">
        <v>38</v>
      </c>
      <c r="G96" s="95">
        <v>31</v>
      </c>
      <c r="H96" s="90">
        <f t="shared" si="29"/>
        <v>0.81578947368421051</v>
      </c>
      <c r="I96" s="94">
        <v>1</v>
      </c>
      <c r="J96" s="95">
        <v>1</v>
      </c>
      <c r="K96" s="90">
        <f>J96/I96</f>
        <v>1</v>
      </c>
      <c r="L96" s="94">
        <v>91</v>
      </c>
      <c r="M96" s="94">
        <v>85</v>
      </c>
      <c r="N96" s="90">
        <f t="shared" si="28"/>
        <v>0.93406593406593408</v>
      </c>
      <c r="O96" s="96">
        <v>6</v>
      </c>
      <c r="P96" s="95">
        <v>5</v>
      </c>
      <c r="Q96" s="90">
        <f>P96/O96</f>
        <v>0.83333333333333337</v>
      </c>
      <c r="R96" s="92">
        <f>(G96+J96)/(F96+I96)</f>
        <v>0.82051282051282048</v>
      </c>
      <c r="S96" s="92">
        <f>(M96+P96)/(L96+O96)</f>
        <v>0.92783505154639179</v>
      </c>
      <c r="T96" s="92">
        <f>(G96+M96)/(F96+L96)</f>
        <v>0.89922480620155043</v>
      </c>
      <c r="U96" s="92">
        <f>(J96+P96)/(I96+O96)</f>
        <v>0.8571428571428571</v>
      </c>
      <c r="V96" s="162">
        <f>(G96+J96+M96+P96)/E96</f>
        <v>0.8970588235294118</v>
      </c>
    </row>
    <row r="97" spans="1:23" x14ac:dyDescent="0.25">
      <c r="A97" s="172" t="s">
        <v>1067</v>
      </c>
      <c r="B97" s="78" t="s">
        <v>806</v>
      </c>
      <c r="C97" s="157" t="s">
        <v>392</v>
      </c>
      <c r="D97" s="77" t="s">
        <v>397</v>
      </c>
      <c r="E97" s="87">
        <v>6</v>
      </c>
      <c r="F97" s="94" t="s">
        <v>26</v>
      </c>
      <c r="G97" s="95" t="s">
        <v>26</v>
      </c>
      <c r="H97" s="90" t="s">
        <v>26</v>
      </c>
      <c r="I97" s="94">
        <v>1</v>
      </c>
      <c r="J97" s="95">
        <v>0</v>
      </c>
      <c r="K97" s="90">
        <v>0</v>
      </c>
      <c r="L97" s="94">
        <v>5</v>
      </c>
      <c r="M97" s="94">
        <v>0</v>
      </c>
      <c r="N97" s="90">
        <v>0</v>
      </c>
      <c r="O97" s="96" t="s">
        <v>26</v>
      </c>
      <c r="P97" s="95" t="s">
        <v>26</v>
      </c>
      <c r="Q97" s="90" t="s">
        <v>26</v>
      </c>
      <c r="R97" s="92">
        <v>0</v>
      </c>
      <c r="S97" s="92">
        <v>0</v>
      </c>
      <c r="T97" s="92">
        <v>0</v>
      </c>
      <c r="U97" s="92">
        <v>0</v>
      </c>
      <c r="V97" s="162">
        <v>0</v>
      </c>
    </row>
    <row r="98" spans="1:23" x14ac:dyDescent="0.25">
      <c r="A98" s="172" t="s">
        <v>1067</v>
      </c>
      <c r="B98" s="78" t="s">
        <v>807</v>
      </c>
      <c r="C98" s="157" t="s">
        <v>398</v>
      </c>
      <c r="D98" s="38" t="s">
        <v>399</v>
      </c>
      <c r="E98" s="87">
        <v>1</v>
      </c>
      <c r="F98" s="94" t="s">
        <v>26</v>
      </c>
      <c r="G98" s="95" t="s">
        <v>26</v>
      </c>
      <c r="H98" s="90" t="s">
        <v>26</v>
      </c>
      <c r="I98" s="94" t="s">
        <v>26</v>
      </c>
      <c r="J98" s="94" t="s">
        <v>26</v>
      </c>
      <c r="K98" s="90" t="s">
        <v>26</v>
      </c>
      <c r="L98" s="94">
        <v>1</v>
      </c>
      <c r="M98" s="94">
        <v>1</v>
      </c>
      <c r="N98" s="90">
        <f t="shared" si="28"/>
        <v>1</v>
      </c>
      <c r="O98" s="96" t="s">
        <v>26</v>
      </c>
      <c r="P98" s="95" t="s">
        <v>26</v>
      </c>
      <c r="Q98" s="90" t="s">
        <v>26</v>
      </c>
      <c r="R98" s="92" t="s">
        <v>26</v>
      </c>
      <c r="S98" s="92">
        <f>N98</f>
        <v>1</v>
      </c>
      <c r="T98" s="92">
        <f>N98</f>
        <v>1</v>
      </c>
      <c r="U98" s="92" t="s">
        <v>26</v>
      </c>
      <c r="V98" s="162">
        <f>N98</f>
        <v>1</v>
      </c>
    </row>
    <row r="99" spans="1:23" ht="14.45" customHeight="1" x14ac:dyDescent="0.25">
      <c r="A99" s="172" t="s">
        <v>1067</v>
      </c>
      <c r="B99" s="78" t="s">
        <v>808</v>
      </c>
      <c r="C99" s="157" t="s">
        <v>398</v>
      </c>
      <c r="D99" s="38" t="s">
        <v>400</v>
      </c>
      <c r="E99" s="87">
        <v>70</v>
      </c>
      <c r="F99" s="94">
        <v>9</v>
      </c>
      <c r="G99" s="95">
        <v>9</v>
      </c>
      <c r="H99" s="90">
        <f>G99/F99</f>
        <v>1</v>
      </c>
      <c r="I99" s="94">
        <v>8</v>
      </c>
      <c r="J99" s="93">
        <v>8</v>
      </c>
      <c r="K99" s="90">
        <f>J99/I99</f>
        <v>1</v>
      </c>
      <c r="L99" s="94">
        <v>16</v>
      </c>
      <c r="M99" s="94">
        <v>13</v>
      </c>
      <c r="N99" s="90">
        <f t="shared" si="28"/>
        <v>0.8125</v>
      </c>
      <c r="O99" s="96">
        <v>37</v>
      </c>
      <c r="P99" s="95">
        <v>36</v>
      </c>
      <c r="Q99" s="90">
        <f t="shared" ref="Q99:Q105" si="30">P99/O99</f>
        <v>0.97297297297297303</v>
      </c>
      <c r="R99" s="92">
        <f>(G99+J99)/(F99+I99)</f>
        <v>1</v>
      </c>
      <c r="S99" s="92">
        <f t="shared" ref="S99:S105" si="31">(M99+P99)/(L99+O99)</f>
        <v>0.92452830188679247</v>
      </c>
      <c r="T99" s="92">
        <f>(G99+M99)/(F99+L99)</f>
        <v>0.88</v>
      </c>
      <c r="U99" s="92">
        <f>(J99+P99)/(I99+O99)</f>
        <v>0.97777777777777775</v>
      </c>
      <c r="V99" s="162">
        <f>(G99+J99+M99+P99)/E99</f>
        <v>0.94285714285714284</v>
      </c>
      <c r="W99" s="1" t="s">
        <v>861</v>
      </c>
    </row>
    <row r="100" spans="1:23" x14ac:dyDescent="0.25">
      <c r="A100" s="172" t="s">
        <v>1067</v>
      </c>
      <c r="B100" s="78" t="s">
        <v>809</v>
      </c>
      <c r="C100" s="157" t="s">
        <v>398</v>
      </c>
      <c r="D100" s="38" t="s">
        <v>401</v>
      </c>
      <c r="E100" s="87">
        <v>6</v>
      </c>
      <c r="F100" s="94" t="s">
        <v>26</v>
      </c>
      <c r="G100" s="95" t="s">
        <v>26</v>
      </c>
      <c r="H100" s="90" t="s">
        <v>26</v>
      </c>
      <c r="I100" s="94" t="s">
        <v>26</v>
      </c>
      <c r="J100" s="93" t="s">
        <v>26</v>
      </c>
      <c r="K100" s="90" t="s">
        <v>26</v>
      </c>
      <c r="L100" s="94">
        <v>5</v>
      </c>
      <c r="M100" s="94">
        <v>0</v>
      </c>
      <c r="N100" s="90">
        <f t="shared" si="28"/>
        <v>0</v>
      </c>
      <c r="O100" s="96">
        <v>1</v>
      </c>
      <c r="P100" s="95">
        <v>0</v>
      </c>
      <c r="Q100" s="90">
        <f t="shared" si="30"/>
        <v>0</v>
      </c>
      <c r="R100" s="92" t="s">
        <v>26</v>
      </c>
      <c r="S100" s="92">
        <f t="shared" si="31"/>
        <v>0</v>
      </c>
      <c r="T100" s="92">
        <f>N100</f>
        <v>0</v>
      </c>
      <c r="U100" s="92">
        <f>Q100</f>
        <v>0</v>
      </c>
      <c r="V100" s="162">
        <f>(M100+P100)/E100</f>
        <v>0</v>
      </c>
    </row>
    <row r="101" spans="1:23" x14ac:dyDescent="0.25">
      <c r="A101" s="172" t="s">
        <v>1067</v>
      </c>
      <c r="B101" s="78" t="s">
        <v>810</v>
      </c>
      <c r="C101" s="157" t="s">
        <v>398</v>
      </c>
      <c r="D101" s="38" t="s">
        <v>402</v>
      </c>
      <c r="E101" s="87">
        <v>28</v>
      </c>
      <c r="F101" s="94">
        <v>6</v>
      </c>
      <c r="G101" s="95">
        <v>4</v>
      </c>
      <c r="H101" s="90">
        <f>G101/F101</f>
        <v>0.66666666666666663</v>
      </c>
      <c r="I101" s="94">
        <v>1</v>
      </c>
      <c r="J101" s="94">
        <v>1</v>
      </c>
      <c r="K101" s="90">
        <f>J101/I101</f>
        <v>1</v>
      </c>
      <c r="L101" s="94">
        <v>20</v>
      </c>
      <c r="M101" s="94">
        <v>13</v>
      </c>
      <c r="N101" s="90">
        <f t="shared" si="28"/>
        <v>0.65</v>
      </c>
      <c r="O101" s="96">
        <v>1</v>
      </c>
      <c r="P101" s="95">
        <v>1</v>
      </c>
      <c r="Q101" s="90">
        <f t="shared" si="30"/>
        <v>1</v>
      </c>
      <c r="R101" s="92">
        <f>(G101+J101)/(F101+I101)</f>
        <v>0.7142857142857143</v>
      </c>
      <c r="S101" s="92">
        <f t="shared" si="31"/>
        <v>0.66666666666666663</v>
      </c>
      <c r="T101" s="92">
        <f>(G101+M101)/(F101+L101)</f>
        <v>0.65384615384615385</v>
      </c>
      <c r="U101" s="92">
        <f>(J101+P101)/(I101+O101)</f>
        <v>1</v>
      </c>
      <c r="V101" s="162">
        <f>(G101+J101+M101+P101)/E101</f>
        <v>0.6785714285714286</v>
      </c>
      <c r="W101" s="1" t="s">
        <v>862</v>
      </c>
    </row>
    <row r="102" spans="1:23" ht="14.45" customHeight="1" x14ac:dyDescent="0.25">
      <c r="A102" s="172" t="s">
        <v>1067</v>
      </c>
      <c r="B102" s="78" t="s">
        <v>613</v>
      </c>
      <c r="C102" s="157" t="s">
        <v>398</v>
      </c>
      <c r="D102" s="38" t="s">
        <v>403</v>
      </c>
      <c r="E102" s="87">
        <v>68</v>
      </c>
      <c r="F102" s="94">
        <v>1</v>
      </c>
      <c r="G102" s="95">
        <v>1</v>
      </c>
      <c r="H102" s="90">
        <f>G102/F102</f>
        <v>1</v>
      </c>
      <c r="I102" s="94">
        <v>8</v>
      </c>
      <c r="J102" s="95">
        <v>7</v>
      </c>
      <c r="K102" s="90">
        <f>J102/I102</f>
        <v>0.875</v>
      </c>
      <c r="L102" s="94">
        <v>20</v>
      </c>
      <c r="M102" s="94">
        <v>3</v>
      </c>
      <c r="N102" s="90">
        <f t="shared" si="28"/>
        <v>0.15</v>
      </c>
      <c r="O102" s="96">
        <v>39</v>
      </c>
      <c r="P102" s="95">
        <v>26</v>
      </c>
      <c r="Q102" s="90">
        <f t="shared" si="30"/>
        <v>0.66666666666666663</v>
      </c>
      <c r="R102" s="92">
        <f>(G102+J102)/(F102+I102)</f>
        <v>0.88888888888888884</v>
      </c>
      <c r="S102" s="92">
        <f t="shared" si="31"/>
        <v>0.49152542372881358</v>
      </c>
      <c r="T102" s="92">
        <f>(G102+M102)/(F102+L102)</f>
        <v>0.19047619047619047</v>
      </c>
      <c r="U102" s="92">
        <f>(J102+P102)/(I102+O102)</f>
        <v>0.7021276595744681</v>
      </c>
      <c r="V102" s="162">
        <f>(G102+J102+M102+P102)/E102</f>
        <v>0.54411764705882348</v>
      </c>
    </row>
    <row r="103" spans="1:23" ht="14.45" customHeight="1" x14ac:dyDescent="0.25">
      <c r="A103" s="172" t="s">
        <v>1067</v>
      </c>
      <c r="B103" s="78" t="s">
        <v>614</v>
      </c>
      <c r="C103" s="157" t="s">
        <v>404</v>
      </c>
      <c r="D103" s="77" t="s">
        <v>405</v>
      </c>
      <c r="E103" s="87">
        <v>118</v>
      </c>
      <c r="F103" s="94">
        <v>62</v>
      </c>
      <c r="G103" s="95">
        <v>62</v>
      </c>
      <c r="H103" s="90">
        <f>G103/F103</f>
        <v>1</v>
      </c>
      <c r="I103" s="94">
        <v>7</v>
      </c>
      <c r="J103" s="95">
        <v>6</v>
      </c>
      <c r="K103" s="90">
        <f>J103/I103</f>
        <v>0.8571428571428571</v>
      </c>
      <c r="L103" s="94">
        <v>33</v>
      </c>
      <c r="M103" s="94">
        <v>25</v>
      </c>
      <c r="N103" s="90">
        <f t="shared" si="28"/>
        <v>0.75757575757575757</v>
      </c>
      <c r="O103" s="96">
        <v>16</v>
      </c>
      <c r="P103" s="95">
        <v>14</v>
      </c>
      <c r="Q103" s="90">
        <f t="shared" si="30"/>
        <v>0.875</v>
      </c>
      <c r="R103" s="92">
        <f>(G103+J103)/(F103+I103)</f>
        <v>0.98550724637681164</v>
      </c>
      <c r="S103" s="92">
        <f t="shared" si="31"/>
        <v>0.79591836734693877</v>
      </c>
      <c r="T103" s="92">
        <f>(G103+M103)/(F103+L103)</f>
        <v>0.91578947368421049</v>
      </c>
      <c r="U103" s="92">
        <f>(J103+P103)/(I103+O103)</f>
        <v>0.86956521739130432</v>
      </c>
      <c r="V103" s="162">
        <f>(G103+J103+M103+P103)/E103</f>
        <v>0.90677966101694918</v>
      </c>
    </row>
    <row r="104" spans="1:23" x14ac:dyDescent="0.25">
      <c r="A104" s="172" t="s">
        <v>1067</v>
      </c>
      <c r="B104" s="78" t="s">
        <v>615</v>
      </c>
      <c r="C104" s="157" t="s">
        <v>404</v>
      </c>
      <c r="D104" s="77" t="s">
        <v>406</v>
      </c>
      <c r="E104" s="87">
        <v>2</v>
      </c>
      <c r="F104" s="94" t="s">
        <v>26</v>
      </c>
      <c r="G104" s="95" t="s">
        <v>26</v>
      </c>
      <c r="H104" s="90" t="s">
        <v>26</v>
      </c>
      <c r="I104" s="94" t="s">
        <v>26</v>
      </c>
      <c r="J104" s="94" t="s">
        <v>26</v>
      </c>
      <c r="K104" s="90" t="s">
        <v>26</v>
      </c>
      <c r="L104" s="94">
        <v>1</v>
      </c>
      <c r="M104" s="94">
        <v>1</v>
      </c>
      <c r="N104" s="90">
        <f t="shared" si="28"/>
        <v>1</v>
      </c>
      <c r="O104" s="96">
        <v>1</v>
      </c>
      <c r="P104" s="95">
        <v>1</v>
      </c>
      <c r="Q104" s="90">
        <f t="shared" si="30"/>
        <v>1</v>
      </c>
      <c r="R104" s="92" t="s">
        <v>26</v>
      </c>
      <c r="S104" s="92">
        <f t="shared" si="31"/>
        <v>1</v>
      </c>
      <c r="T104" s="92">
        <f>N104</f>
        <v>1</v>
      </c>
      <c r="U104" s="92">
        <f>Q104</f>
        <v>1</v>
      </c>
      <c r="V104" s="162">
        <f>(M104+P104)/E104</f>
        <v>1</v>
      </c>
    </row>
    <row r="105" spans="1:23" ht="14.45" customHeight="1" x14ac:dyDescent="0.25">
      <c r="A105" s="172" t="s">
        <v>1067</v>
      </c>
      <c r="B105" s="78" t="s">
        <v>616</v>
      </c>
      <c r="C105" s="157" t="s">
        <v>404</v>
      </c>
      <c r="D105" s="77" t="s">
        <v>407</v>
      </c>
      <c r="E105" s="87">
        <v>31</v>
      </c>
      <c r="F105" s="94">
        <v>6</v>
      </c>
      <c r="G105" s="95">
        <v>6</v>
      </c>
      <c r="H105" s="90">
        <f>G105/F105</f>
        <v>1</v>
      </c>
      <c r="I105" s="94">
        <v>5</v>
      </c>
      <c r="J105" s="94">
        <v>5</v>
      </c>
      <c r="K105" s="90">
        <f>J105/I105</f>
        <v>1</v>
      </c>
      <c r="L105" s="94">
        <v>9</v>
      </c>
      <c r="M105" s="94">
        <v>8</v>
      </c>
      <c r="N105" s="90">
        <f t="shared" si="28"/>
        <v>0.88888888888888884</v>
      </c>
      <c r="O105" s="96">
        <v>11</v>
      </c>
      <c r="P105" s="95">
        <v>11</v>
      </c>
      <c r="Q105" s="90">
        <f t="shared" si="30"/>
        <v>1</v>
      </c>
      <c r="R105" s="92">
        <f>(G105+J105)/(F105+I105)</f>
        <v>1</v>
      </c>
      <c r="S105" s="92">
        <f t="shared" si="31"/>
        <v>0.95</v>
      </c>
      <c r="T105" s="92">
        <f>N105</f>
        <v>0.88888888888888884</v>
      </c>
      <c r="U105" s="92">
        <f>Q105</f>
        <v>1</v>
      </c>
      <c r="V105" s="162">
        <f>(M105+P105)/E105</f>
        <v>0.61290322580645162</v>
      </c>
      <c r="W105" s="1" t="s">
        <v>863</v>
      </c>
    </row>
    <row r="106" spans="1:23" ht="14.45" customHeight="1" x14ac:dyDescent="0.25">
      <c r="A106" s="172" t="s">
        <v>1067</v>
      </c>
      <c r="B106" s="78" t="s">
        <v>617</v>
      </c>
      <c r="C106" s="157" t="s">
        <v>404</v>
      </c>
      <c r="D106" s="77" t="s">
        <v>408</v>
      </c>
      <c r="E106" s="87">
        <v>1</v>
      </c>
      <c r="F106" s="94">
        <v>1</v>
      </c>
      <c r="G106" s="95">
        <v>1</v>
      </c>
      <c r="H106" s="90">
        <f>G106/F106</f>
        <v>1</v>
      </c>
      <c r="I106" s="94" t="s">
        <v>26</v>
      </c>
      <c r="J106" s="95" t="s">
        <v>26</v>
      </c>
      <c r="K106" s="90" t="s">
        <v>26</v>
      </c>
      <c r="L106" s="94" t="s">
        <v>26</v>
      </c>
      <c r="M106" s="94" t="s">
        <v>26</v>
      </c>
      <c r="N106" s="90" t="s">
        <v>26</v>
      </c>
      <c r="O106" s="96" t="s">
        <v>26</v>
      </c>
      <c r="P106" s="95" t="s">
        <v>26</v>
      </c>
      <c r="Q106" s="90" t="s">
        <v>26</v>
      </c>
      <c r="R106" s="92">
        <f>H106</f>
        <v>1</v>
      </c>
      <c r="S106" s="92" t="s">
        <v>26</v>
      </c>
      <c r="T106" s="92">
        <f>H106</f>
        <v>1</v>
      </c>
      <c r="U106" s="92" t="s">
        <v>26</v>
      </c>
      <c r="V106" s="162">
        <f>T106</f>
        <v>1</v>
      </c>
    </row>
    <row r="107" spans="1:23" ht="14.45" customHeight="1" x14ac:dyDescent="0.25">
      <c r="A107" s="172" t="s">
        <v>1067</v>
      </c>
      <c r="B107" s="78" t="s">
        <v>618</v>
      </c>
      <c r="C107" s="157" t="s">
        <v>404</v>
      </c>
      <c r="D107" s="77" t="s">
        <v>409</v>
      </c>
      <c r="E107" s="87">
        <v>2</v>
      </c>
      <c r="F107" s="94" t="s">
        <v>26</v>
      </c>
      <c r="G107" s="95" t="s">
        <v>26</v>
      </c>
      <c r="H107" s="90" t="s">
        <v>26</v>
      </c>
      <c r="I107" s="94" t="s">
        <v>26</v>
      </c>
      <c r="J107" s="94" t="s">
        <v>26</v>
      </c>
      <c r="K107" s="90" t="s">
        <v>26</v>
      </c>
      <c r="L107" s="94">
        <v>2</v>
      </c>
      <c r="M107" s="94">
        <v>2</v>
      </c>
      <c r="N107" s="90">
        <f>M107/L107</f>
        <v>1</v>
      </c>
      <c r="O107" s="96" t="s">
        <v>26</v>
      </c>
      <c r="P107" s="95" t="s">
        <v>26</v>
      </c>
      <c r="Q107" s="90" t="s">
        <v>26</v>
      </c>
      <c r="R107" s="92" t="s">
        <v>26</v>
      </c>
      <c r="S107" s="92">
        <f>N107</f>
        <v>1</v>
      </c>
      <c r="T107" s="92">
        <f>N107</f>
        <v>1</v>
      </c>
      <c r="U107" s="92" t="s">
        <v>26</v>
      </c>
      <c r="V107" s="162">
        <f>T107</f>
        <v>1</v>
      </c>
    </row>
    <row r="108" spans="1:23" x14ac:dyDescent="0.25">
      <c r="A108" s="172" t="s">
        <v>1067</v>
      </c>
      <c r="B108" s="78" t="s">
        <v>619</v>
      </c>
      <c r="C108" s="157" t="s">
        <v>404</v>
      </c>
      <c r="D108" s="77" t="s">
        <v>410</v>
      </c>
      <c r="E108" s="87">
        <v>10</v>
      </c>
      <c r="F108" s="94" t="s">
        <v>26</v>
      </c>
      <c r="G108" s="95" t="s">
        <v>26</v>
      </c>
      <c r="H108" s="90" t="s">
        <v>26</v>
      </c>
      <c r="I108" s="94" t="s">
        <v>26</v>
      </c>
      <c r="J108" s="94" t="s">
        <v>26</v>
      </c>
      <c r="K108" s="90" t="s">
        <v>26</v>
      </c>
      <c r="L108" s="94" t="s">
        <v>26</v>
      </c>
      <c r="M108" s="94" t="s">
        <v>26</v>
      </c>
      <c r="N108" s="90" t="s">
        <v>26</v>
      </c>
      <c r="O108" s="96">
        <v>10</v>
      </c>
      <c r="P108" s="95">
        <v>10</v>
      </c>
      <c r="Q108" s="90">
        <f>P108/O108</f>
        <v>1</v>
      </c>
      <c r="R108" s="92" t="s">
        <v>26</v>
      </c>
      <c r="S108" s="92">
        <f>Q108</f>
        <v>1</v>
      </c>
      <c r="T108" s="92" t="s">
        <v>26</v>
      </c>
      <c r="U108" s="92">
        <f>S108</f>
        <v>1</v>
      </c>
      <c r="V108" s="162">
        <f>U108</f>
        <v>1</v>
      </c>
    </row>
    <row r="109" spans="1:23" x14ac:dyDescent="0.25">
      <c r="A109" s="172" t="s">
        <v>1067</v>
      </c>
      <c r="B109" s="78" t="s">
        <v>620</v>
      </c>
      <c r="C109" s="157" t="s">
        <v>404</v>
      </c>
      <c r="D109" s="77" t="s">
        <v>411</v>
      </c>
      <c r="E109" s="87">
        <v>13</v>
      </c>
      <c r="F109" s="94">
        <v>4</v>
      </c>
      <c r="G109" s="95">
        <v>4</v>
      </c>
      <c r="H109" s="90">
        <f>G109/F109</f>
        <v>1</v>
      </c>
      <c r="I109" s="94" t="s">
        <v>26</v>
      </c>
      <c r="J109" s="94" t="s">
        <v>26</v>
      </c>
      <c r="K109" s="90" t="s">
        <v>26</v>
      </c>
      <c r="L109" s="94">
        <v>9</v>
      </c>
      <c r="M109" s="94">
        <v>8</v>
      </c>
      <c r="N109" s="90">
        <f>M109/L109</f>
        <v>0.88888888888888884</v>
      </c>
      <c r="O109" s="96" t="s">
        <v>26</v>
      </c>
      <c r="P109" s="95" t="s">
        <v>26</v>
      </c>
      <c r="Q109" s="90" t="s">
        <v>26</v>
      </c>
      <c r="R109" s="92">
        <f>H109</f>
        <v>1</v>
      </c>
      <c r="S109" s="92">
        <f>N109</f>
        <v>0.88888888888888884</v>
      </c>
      <c r="T109" s="92">
        <f>(G109+M109)/(F109+L109)</f>
        <v>0.92307692307692313</v>
      </c>
      <c r="U109" s="92" t="s">
        <v>26</v>
      </c>
      <c r="V109" s="162">
        <f>T109</f>
        <v>0.92307692307692313</v>
      </c>
      <c r="W109" s="1" t="s">
        <v>881</v>
      </c>
    </row>
    <row r="110" spans="1:23" ht="14.45" customHeight="1" x14ac:dyDescent="0.25">
      <c r="A110" s="172" t="s">
        <v>1067</v>
      </c>
      <c r="B110" s="78" t="s">
        <v>621</v>
      </c>
      <c r="C110" s="157" t="s">
        <v>404</v>
      </c>
      <c r="D110" s="77" t="s">
        <v>412</v>
      </c>
      <c r="E110" s="87">
        <v>3</v>
      </c>
      <c r="F110" s="94">
        <v>1</v>
      </c>
      <c r="G110" s="95">
        <v>1</v>
      </c>
      <c r="H110" s="90">
        <f>G110/F110</f>
        <v>1</v>
      </c>
      <c r="I110" s="94" t="s">
        <v>26</v>
      </c>
      <c r="J110" s="94" t="s">
        <v>26</v>
      </c>
      <c r="K110" s="90" t="s">
        <v>26</v>
      </c>
      <c r="L110" s="94">
        <v>2</v>
      </c>
      <c r="M110" s="94">
        <v>1</v>
      </c>
      <c r="N110" s="90">
        <f>M110/L110</f>
        <v>0.5</v>
      </c>
      <c r="O110" s="96" t="s">
        <v>26</v>
      </c>
      <c r="P110" s="95" t="s">
        <v>26</v>
      </c>
      <c r="Q110" s="90" t="s">
        <v>26</v>
      </c>
      <c r="R110" s="92">
        <f>H110</f>
        <v>1</v>
      </c>
      <c r="S110" s="92">
        <f>N110</f>
        <v>0.5</v>
      </c>
      <c r="T110" s="92">
        <f>(G110+M110)/(F110+L110)</f>
        <v>0.66666666666666663</v>
      </c>
      <c r="U110" s="92" t="s">
        <v>26</v>
      </c>
      <c r="V110" s="162">
        <f>T110</f>
        <v>0.66666666666666663</v>
      </c>
    </row>
    <row r="111" spans="1:23" ht="14.45" customHeight="1" x14ac:dyDescent="0.25">
      <c r="A111" s="172" t="s">
        <v>1067</v>
      </c>
      <c r="B111" s="78" t="s">
        <v>622</v>
      </c>
      <c r="C111" s="157" t="s">
        <v>404</v>
      </c>
      <c r="D111" s="77" t="s">
        <v>413</v>
      </c>
      <c r="E111" s="87" t="s">
        <v>26</v>
      </c>
      <c r="F111" s="94" t="s">
        <v>26</v>
      </c>
      <c r="G111" s="94" t="s">
        <v>26</v>
      </c>
      <c r="H111" s="90" t="s">
        <v>26</v>
      </c>
      <c r="I111" s="94" t="s">
        <v>26</v>
      </c>
      <c r="J111" s="94" t="s">
        <v>26</v>
      </c>
      <c r="K111" s="90" t="s">
        <v>26</v>
      </c>
      <c r="L111" s="94" t="s">
        <v>26</v>
      </c>
      <c r="M111" s="94" t="s">
        <v>26</v>
      </c>
      <c r="N111" s="90" t="s">
        <v>26</v>
      </c>
      <c r="O111" s="94" t="s">
        <v>26</v>
      </c>
      <c r="P111" s="94" t="s">
        <v>26</v>
      </c>
      <c r="Q111" s="90" t="s">
        <v>26</v>
      </c>
      <c r="R111" s="92" t="s">
        <v>26</v>
      </c>
      <c r="S111" s="92" t="s">
        <v>26</v>
      </c>
      <c r="T111" s="92" t="s">
        <v>26</v>
      </c>
      <c r="U111" s="92" t="s">
        <v>26</v>
      </c>
      <c r="V111" s="162" t="s">
        <v>26</v>
      </c>
    </row>
    <row r="112" spans="1:23" ht="14.45" customHeight="1" x14ac:dyDescent="0.25">
      <c r="A112" s="172" t="s">
        <v>1067</v>
      </c>
      <c r="B112" s="78" t="s">
        <v>623</v>
      </c>
      <c r="C112" s="157" t="s">
        <v>404</v>
      </c>
      <c r="D112" s="77" t="s">
        <v>414</v>
      </c>
      <c r="E112" s="87">
        <v>6</v>
      </c>
      <c r="F112" s="94">
        <v>1</v>
      </c>
      <c r="G112" s="95">
        <v>1</v>
      </c>
      <c r="H112" s="90">
        <f>G112/F112</f>
        <v>1</v>
      </c>
      <c r="I112" s="94">
        <v>1</v>
      </c>
      <c r="J112" s="94">
        <v>1</v>
      </c>
      <c r="K112" s="90">
        <f>J112/I112</f>
        <v>1</v>
      </c>
      <c r="L112" s="94">
        <v>4</v>
      </c>
      <c r="M112" s="94">
        <v>4</v>
      </c>
      <c r="N112" s="90">
        <f>M112/L112</f>
        <v>1</v>
      </c>
      <c r="O112" s="96" t="s">
        <v>26</v>
      </c>
      <c r="P112" s="95" t="s">
        <v>26</v>
      </c>
      <c r="Q112" s="90" t="s">
        <v>26</v>
      </c>
      <c r="R112" s="92">
        <f>(G112+J112)/(F112+I112)</f>
        <v>1</v>
      </c>
      <c r="S112" s="92">
        <f>N112</f>
        <v>1</v>
      </c>
      <c r="T112" s="92">
        <f>(G112+M112)/(F112+L112)</f>
        <v>1</v>
      </c>
      <c r="U112" s="92">
        <f>K112</f>
        <v>1</v>
      </c>
      <c r="V112" s="162">
        <f>(G112+J112+M112)/E112</f>
        <v>1</v>
      </c>
    </row>
    <row r="113" spans="1:23" ht="14.45" customHeight="1" x14ac:dyDescent="0.25">
      <c r="A113" s="172" t="s">
        <v>1067</v>
      </c>
      <c r="B113" s="78" t="s">
        <v>624</v>
      </c>
      <c r="C113" s="157" t="s">
        <v>404</v>
      </c>
      <c r="D113" s="77" t="s">
        <v>415</v>
      </c>
      <c r="E113" s="87">
        <v>4</v>
      </c>
      <c r="F113" s="94">
        <v>1</v>
      </c>
      <c r="G113" s="95">
        <v>1</v>
      </c>
      <c r="H113" s="90">
        <f>G113/F113</f>
        <v>1</v>
      </c>
      <c r="I113" s="94" t="s">
        <v>26</v>
      </c>
      <c r="J113" s="94" t="s">
        <v>26</v>
      </c>
      <c r="K113" s="90" t="s">
        <v>26</v>
      </c>
      <c r="L113" s="94">
        <v>2</v>
      </c>
      <c r="M113" s="94">
        <v>0</v>
      </c>
      <c r="N113" s="90">
        <f>M113/L113</f>
        <v>0</v>
      </c>
      <c r="O113" s="96">
        <v>1</v>
      </c>
      <c r="P113" s="95">
        <v>1</v>
      </c>
      <c r="Q113" s="90">
        <f>P113/O113</f>
        <v>1</v>
      </c>
      <c r="R113" s="92">
        <f>H113</f>
        <v>1</v>
      </c>
      <c r="S113" s="92">
        <f>(M113+P113)/(L113+O113)</f>
        <v>0.33333333333333331</v>
      </c>
      <c r="T113" s="92">
        <f>(G113+M113)/(F113+L113)</f>
        <v>0.33333333333333331</v>
      </c>
      <c r="U113" s="92">
        <f>Q113</f>
        <v>1</v>
      </c>
      <c r="V113" s="162">
        <f>(G113+M113+P113)/E113</f>
        <v>0.5</v>
      </c>
      <c r="W113" s="1" t="s">
        <v>876</v>
      </c>
    </row>
    <row r="114" spans="1:23" x14ac:dyDescent="0.25">
      <c r="A114" s="172" t="s">
        <v>1067</v>
      </c>
      <c r="B114" s="78" t="s">
        <v>625</v>
      </c>
      <c r="C114" s="157" t="s">
        <v>404</v>
      </c>
      <c r="D114" s="77" t="s">
        <v>416</v>
      </c>
      <c r="E114" s="87">
        <v>11</v>
      </c>
      <c r="F114" s="94" t="s">
        <v>26</v>
      </c>
      <c r="G114" s="95" t="s">
        <v>26</v>
      </c>
      <c r="H114" s="90" t="s">
        <v>26</v>
      </c>
      <c r="I114" s="94" t="s">
        <v>26</v>
      </c>
      <c r="J114" s="94" t="s">
        <v>26</v>
      </c>
      <c r="K114" s="90" t="s">
        <v>26</v>
      </c>
      <c r="L114" s="94">
        <v>1</v>
      </c>
      <c r="M114" s="94">
        <v>1</v>
      </c>
      <c r="N114" s="90">
        <f>M114/L114</f>
        <v>1</v>
      </c>
      <c r="O114" s="96">
        <v>10</v>
      </c>
      <c r="P114" s="95">
        <v>10</v>
      </c>
      <c r="Q114" s="90">
        <f>P114/O114</f>
        <v>1</v>
      </c>
      <c r="R114" s="92" t="s">
        <v>26</v>
      </c>
      <c r="S114" s="92">
        <f>(M114+P114)/(L114+O114)</f>
        <v>1</v>
      </c>
      <c r="T114" s="92">
        <f>N114</f>
        <v>1</v>
      </c>
      <c r="U114" s="92">
        <f>Q114</f>
        <v>1</v>
      </c>
      <c r="V114" s="162">
        <f>(M114+P114)/E114</f>
        <v>1</v>
      </c>
    </row>
    <row r="115" spans="1:23" x14ac:dyDescent="0.25">
      <c r="A115" s="172" t="s">
        <v>1067</v>
      </c>
      <c r="B115" s="78" t="s">
        <v>626</v>
      </c>
      <c r="C115" s="157" t="s">
        <v>404</v>
      </c>
      <c r="D115" s="77" t="s">
        <v>417</v>
      </c>
      <c r="E115" s="87" t="s">
        <v>26</v>
      </c>
      <c r="F115" s="94" t="s">
        <v>26</v>
      </c>
      <c r="G115" s="94" t="s">
        <v>26</v>
      </c>
      <c r="H115" s="90" t="s">
        <v>26</v>
      </c>
      <c r="I115" s="94" t="s">
        <v>26</v>
      </c>
      <c r="J115" s="94" t="s">
        <v>26</v>
      </c>
      <c r="K115" s="90" t="s">
        <v>26</v>
      </c>
      <c r="L115" s="94" t="s">
        <v>26</v>
      </c>
      <c r="M115" s="94" t="s">
        <v>26</v>
      </c>
      <c r="N115" s="90" t="s">
        <v>26</v>
      </c>
      <c r="O115" s="94" t="s">
        <v>26</v>
      </c>
      <c r="P115" s="94" t="s">
        <v>26</v>
      </c>
      <c r="Q115" s="90" t="s">
        <v>26</v>
      </c>
      <c r="R115" s="92" t="s">
        <v>26</v>
      </c>
      <c r="S115" s="92" t="s">
        <v>26</v>
      </c>
      <c r="T115" s="92" t="s">
        <v>26</v>
      </c>
      <c r="U115" s="92" t="s">
        <v>26</v>
      </c>
      <c r="V115" s="162" t="s">
        <v>26</v>
      </c>
    </row>
    <row r="116" spans="1:23" ht="14.45" customHeight="1" x14ac:dyDescent="0.25">
      <c r="A116" s="172" t="s">
        <v>1067</v>
      </c>
      <c r="B116" s="78" t="s">
        <v>627</v>
      </c>
      <c r="C116" s="157" t="s">
        <v>404</v>
      </c>
      <c r="D116" s="77" t="s">
        <v>418</v>
      </c>
      <c r="E116" s="87">
        <v>201</v>
      </c>
      <c r="F116" s="94">
        <v>10</v>
      </c>
      <c r="G116" s="95">
        <v>5</v>
      </c>
      <c r="H116" s="90">
        <f>G116/F116</f>
        <v>0.5</v>
      </c>
      <c r="I116" s="94">
        <v>64</v>
      </c>
      <c r="J116" s="95">
        <v>58</v>
      </c>
      <c r="K116" s="90">
        <f>J116/I116</f>
        <v>0.90625</v>
      </c>
      <c r="L116" s="94">
        <v>16</v>
      </c>
      <c r="M116" s="94">
        <v>6</v>
      </c>
      <c r="N116" s="90">
        <f>M116/L116</f>
        <v>0.375</v>
      </c>
      <c r="O116" s="96">
        <v>111</v>
      </c>
      <c r="P116" s="95">
        <v>100</v>
      </c>
      <c r="Q116" s="90">
        <f>P116/O116</f>
        <v>0.90090090090090091</v>
      </c>
      <c r="R116" s="92">
        <f>(G116+J116)/(F116+I116)</f>
        <v>0.85135135135135132</v>
      </c>
      <c r="S116" s="92">
        <f>(M116+P116)/(L116+O116)</f>
        <v>0.83464566929133854</v>
      </c>
      <c r="T116" s="92">
        <f>(G116+M116)/(F116+L116)</f>
        <v>0.42307692307692307</v>
      </c>
      <c r="U116" s="92">
        <f>(J116+P116)/(I116+O116)</f>
        <v>0.9028571428571428</v>
      </c>
      <c r="V116" s="162">
        <f>(G116+J116+M116+P116)/E116</f>
        <v>0.84079601990049746</v>
      </c>
      <c r="W116" s="1" t="s">
        <v>877</v>
      </c>
    </row>
    <row r="117" spans="1:23" ht="14.45" customHeight="1" x14ac:dyDescent="0.25">
      <c r="A117" s="172" t="s">
        <v>1067</v>
      </c>
      <c r="B117" s="78" t="s">
        <v>628</v>
      </c>
      <c r="C117" s="157" t="s">
        <v>404</v>
      </c>
      <c r="D117" s="77" t="s">
        <v>419</v>
      </c>
      <c r="E117" s="87" t="s">
        <v>26</v>
      </c>
      <c r="F117" s="94" t="s">
        <v>26</v>
      </c>
      <c r="G117" s="94" t="s">
        <v>26</v>
      </c>
      <c r="H117" s="90" t="s">
        <v>26</v>
      </c>
      <c r="I117" s="94" t="s">
        <v>26</v>
      </c>
      <c r="J117" s="94" t="s">
        <v>26</v>
      </c>
      <c r="K117" s="90" t="s">
        <v>26</v>
      </c>
      <c r="L117" s="94" t="s">
        <v>26</v>
      </c>
      <c r="M117" s="94" t="s">
        <v>26</v>
      </c>
      <c r="N117" s="90" t="s">
        <v>26</v>
      </c>
      <c r="O117" s="94" t="s">
        <v>26</v>
      </c>
      <c r="P117" s="94" t="s">
        <v>26</v>
      </c>
      <c r="Q117" s="90" t="s">
        <v>26</v>
      </c>
      <c r="R117" s="92" t="s">
        <v>26</v>
      </c>
      <c r="S117" s="92" t="s">
        <v>26</v>
      </c>
      <c r="T117" s="92" t="s">
        <v>26</v>
      </c>
      <c r="U117" s="92" t="s">
        <v>26</v>
      </c>
      <c r="V117" s="162" t="s">
        <v>26</v>
      </c>
    </row>
    <row r="118" spans="1:23" ht="14.45" customHeight="1" x14ac:dyDescent="0.25">
      <c r="A118" s="172" t="s">
        <v>1067</v>
      </c>
      <c r="B118" s="78" t="s">
        <v>629</v>
      </c>
      <c r="C118" s="157" t="s">
        <v>404</v>
      </c>
      <c r="D118" s="77" t="s">
        <v>420</v>
      </c>
      <c r="E118" s="87">
        <v>5</v>
      </c>
      <c r="F118" s="94" t="s">
        <v>26</v>
      </c>
      <c r="G118" s="95" t="s">
        <v>26</v>
      </c>
      <c r="H118" s="90" t="s">
        <v>26</v>
      </c>
      <c r="I118" s="94">
        <v>3</v>
      </c>
      <c r="J118" s="95">
        <v>3</v>
      </c>
      <c r="K118" s="90">
        <f>J118/I118</f>
        <v>1</v>
      </c>
      <c r="L118" s="94">
        <v>1</v>
      </c>
      <c r="M118" s="94">
        <v>1</v>
      </c>
      <c r="N118" s="90">
        <v>1</v>
      </c>
      <c r="O118" s="96">
        <v>1</v>
      </c>
      <c r="P118" s="95">
        <v>1</v>
      </c>
      <c r="Q118" s="90">
        <v>1</v>
      </c>
      <c r="R118" s="92">
        <f>K118</f>
        <v>1</v>
      </c>
      <c r="S118" s="92">
        <v>1</v>
      </c>
      <c r="T118" s="92">
        <v>1</v>
      </c>
      <c r="U118" s="92">
        <v>1</v>
      </c>
      <c r="V118" s="162">
        <v>1</v>
      </c>
    </row>
    <row r="119" spans="1:23" ht="14.45" customHeight="1" x14ac:dyDescent="0.25">
      <c r="A119" s="172" t="s">
        <v>1067</v>
      </c>
      <c r="B119" s="78" t="s">
        <v>630</v>
      </c>
      <c r="C119" s="157" t="s">
        <v>404</v>
      </c>
      <c r="D119" s="77" t="s">
        <v>421</v>
      </c>
      <c r="E119" s="87" t="s">
        <v>26</v>
      </c>
      <c r="F119" s="94" t="s">
        <v>26</v>
      </c>
      <c r="G119" s="94" t="s">
        <v>26</v>
      </c>
      <c r="H119" s="90" t="s">
        <v>26</v>
      </c>
      <c r="I119" s="94" t="s">
        <v>26</v>
      </c>
      <c r="J119" s="94" t="s">
        <v>26</v>
      </c>
      <c r="K119" s="90" t="s">
        <v>26</v>
      </c>
      <c r="L119" s="94" t="s">
        <v>26</v>
      </c>
      <c r="M119" s="94" t="s">
        <v>26</v>
      </c>
      <c r="N119" s="90" t="s">
        <v>26</v>
      </c>
      <c r="O119" s="94" t="s">
        <v>26</v>
      </c>
      <c r="P119" s="94" t="s">
        <v>26</v>
      </c>
      <c r="Q119" s="90" t="s">
        <v>26</v>
      </c>
      <c r="R119" s="92" t="s">
        <v>26</v>
      </c>
      <c r="S119" s="92" t="s">
        <v>26</v>
      </c>
      <c r="T119" s="92" t="s">
        <v>26</v>
      </c>
      <c r="U119" s="92" t="s">
        <v>26</v>
      </c>
      <c r="V119" s="162" t="s">
        <v>26</v>
      </c>
    </row>
    <row r="120" spans="1:23" ht="14.45" customHeight="1" x14ac:dyDescent="0.25">
      <c r="A120" s="172" t="s">
        <v>1067</v>
      </c>
      <c r="B120" s="78" t="s">
        <v>631</v>
      </c>
      <c r="C120" s="157" t="s">
        <v>404</v>
      </c>
      <c r="D120" s="77" t="s">
        <v>422</v>
      </c>
      <c r="E120" s="87">
        <v>8</v>
      </c>
      <c r="F120" s="94">
        <v>2</v>
      </c>
      <c r="G120" s="95">
        <v>2</v>
      </c>
      <c r="H120" s="90">
        <v>1</v>
      </c>
      <c r="I120" s="94" t="s">
        <v>26</v>
      </c>
      <c r="J120" s="95" t="s">
        <v>26</v>
      </c>
      <c r="K120" s="90" t="s">
        <v>26</v>
      </c>
      <c r="L120" s="94">
        <v>4</v>
      </c>
      <c r="M120" s="94">
        <v>2</v>
      </c>
      <c r="N120" s="90">
        <f>M120/L120</f>
        <v>0.5</v>
      </c>
      <c r="O120" s="96">
        <v>2</v>
      </c>
      <c r="P120" s="95">
        <v>2</v>
      </c>
      <c r="Q120" s="90">
        <v>1</v>
      </c>
      <c r="R120" s="92">
        <v>1</v>
      </c>
      <c r="S120" s="92">
        <f>(M120+P120)/(L120+O120)</f>
        <v>0.66666666666666663</v>
      </c>
      <c r="T120" s="92">
        <f>(G120+M120)/(F120+L120)</f>
        <v>0.66666666666666663</v>
      </c>
      <c r="U120" s="92">
        <f>Q120</f>
        <v>1</v>
      </c>
      <c r="V120" s="162">
        <f>(G120+M120+P120)/E120</f>
        <v>0.75</v>
      </c>
      <c r="W120" s="1" t="s">
        <v>878</v>
      </c>
    </row>
    <row r="121" spans="1:23" ht="14.45" customHeight="1" x14ac:dyDescent="0.25">
      <c r="A121" s="172" t="s">
        <v>1067</v>
      </c>
      <c r="B121" s="78" t="s">
        <v>632</v>
      </c>
      <c r="C121" s="157" t="s">
        <v>404</v>
      </c>
      <c r="D121" s="77" t="s">
        <v>423</v>
      </c>
      <c r="E121" s="87">
        <v>20</v>
      </c>
      <c r="F121" s="94">
        <v>1</v>
      </c>
      <c r="G121" s="95">
        <v>1</v>
      </c>
      <c r="H121" s="90">
        <v>1</v>
      </c>
      <c r="I121" s="94">
        <v>4</v>
      </c>
      <c r="J121" s="95">
        <v>4</v>
      </c>
      <c r="K121" s="90">
        <v>1</v>
      </c>
      <c r="L121" s="94">
        <v>7</v>
      </c>
      <c r="M121" s="94">
        <v>3</v>
      </c>
      <c r="N121" s="90">
        <f>M121/L121</f>
        <v>0.42857142857142855</v>
      </c>
      <c r="O121" s="96">
        <v>8</v>
      </c>
      <c r="P121" s="95">
        <v>5</v>
      </c>
      <c r="Q121" s="90">
        <f>P121/O121</f>
        <v>0.625</v>
      </c>
      <c r="R121" s="92">
        <v>1</v>
      </c>
      <c r="S121" s="92">
        <f>(M121+P121)/(L121+O121)</f>
        <v>0.53333333333333333</v>
      </c>
      <c r="T121" s="92">
        <f>(G121+M121)/(F121+L121)</f>
        <v>0.5</v>
      </c>
      <c r="U121" s="92">
        <f>(J121+P121)/(I121+O121)</f>
        <v>0.75</v>
      </c>
      <c r="V121" s="162">
        <f>(G121+J121+M121+P121)/E121</f>
        <v>0.65</v>
      </c>
    </row>
    <row r="122" spans="1:23" ht="14.45" customHeight="1" x14ac:dyDescent="0.25">
      <c r="A122" s="172" t="s">
        <v>1067</v>
      </c>
      <c r="B122" s="78" t="s">
        <v>633</v>
      </c>
      <c r="C122" s="157" t="s">
        <v>404</v>
      </c>
      <c r="D122" s="77" t="s">
        <v>424</v>
      </c>
      <c r="E122" s="87">
        <v>131</v>
      </c>
      <c r="F122" s="94">
        <v>34</v>
      </c>
      <c r="G122" s="95">
        <v>16</v>
      </c>
      <c r="H122" s="90">
        <f>G122/F122</f>
        <v>0.47058823529411764</v>
      </c>
      <c r="I122" s="94">
        <v>27</v>
      </c>
      <c r="J122" s="95">
        <v>22</v>
      </c>
      <c r="K122" s="90">
        <f>J122/I122</f>
        <v>0.81481481481481477</v>
      </c>
      <c r="L122" s="94">
        <v>24</v>
      </c>
      <c r="M122" s="94">
        <v>13</v>
      </c>
      <c r="N122" s="90">
        <f>M122/L122</f>
        <v>0.54166666666666663</v>
      </c>
      <c r="O122" s="96">
        <v>46</v>
      </c>
      <c r="P122" s="95">
        <v>31</v>
      </c>
      <c r="Q122" s="90">
        <f>P122/O122</f>
        <v>0.67391304347826086</v>
      </c>
      <c r="R122" s="92">
        <f>(G122+J122)/(F122+I122)</f>
        <v>0.62295081967213117</v>
      </c>
      <c r="S122" s="92">
        <f>(M122+P122)/(L122+O122)</f>
        <v>0.62857142857142856</v>
      </c>
      <c r="T122" s="92">
        <f>(G122+M122)/(F122+L122)</f>
        <v>0.5</v>
      </c>
      <c r="U122" s="92">
        <f>(J122+P122)/(I122+O122)</f>
        <v>0.72602739726027399</v>
      </c>
      <c r="V122" s="162">
        <f>(G122+J122+M122+P122)/E122</f>
        <v>0.62595419847328249</v>
      </c>
      <c r="W122" s="1" t="s">
        <v>864</v>
      </c>
    </row>
    <row r="123" spans="1:23" x14ac:dyDescent="0.25">
      <c r="A123" s="172" t="s">
        <v>1067</v>
      </c>
      <c r="B123" s="78" t="s">
        <v>634</v>
      </c>
      <c r="C123" s="157" t="s">
        <v>404</v>
      </c>
      <c r="D123" s="77" t="s">
        <v>425</v>
      </c>
      <c r="E123" s="87" t="s">
        <v>26</v>
      </c>
      <c r="F123" s="94" t="s">
        <v>26</v>
      </c>
      <c r="G123" s="94" t="s">
        <v>26</v>
      </c>
      <c r="H123" s="90" t="s">
        <v>26</v>
      </c>
      <c r="I123" s="94" t="s">
        <v>26</v>
      </c>
      <c r="J123" s="94" t="s">
        <v>26</v>
      </c>
      <c r="K123" s="90" t="s">
        <v>26</v>
      </c>
      <c r="L123" s="94" t="s">
        <v>26</v>
      </c>
      <c r="M123" s="94" t="s">
        <v>26</v>
      </c>
      <c r="N123" s="90" t="s">
        <v>26</v>
      </c>
      <c r="O123" s="94" t="s">
        <v>26</v>
      </c>
      <c r="P123" s="94" t="s">
        <v>26</v>
      </c>
      <c r="Q123" s="90" t="s">
        <v>26</v>
      </c>
      <c r="R123" s="92" t="s">
        <v>26</v>
      </c>
      <c r="S123" s="92" t="s">
        <v>26</v>
      </c>
      <c r="T123" s="92" t="s">
        <v>26</v>
      </c>
      <c r="U123" s="92" t="s">
        <v>26</v>
      </c>
      <c r="V123" s="162" t="s">
        <v>26</v>
      </c>
    </row>
    <row r="124" spans="1:23" ht="14.45" customHeight="1" x14ac:dyDescent="0.25">
      <c r="A124" s="172" t="s">
        <v>1067</v>
      </c>
      <c r="B124" s="78" t="s">
        <v>635</v>
      </c>
      <c r="C124" s="157" t="s">
        <v>404</v>
      </c>
      <c r="D124" s="77" t="s">
        <v>426</v>
      </c>
      <c r="E124" s="87" t="s">
        <v>26</v>
      </c>
      <c r="F124" s="94" t="s">
        <v>26</v>
      </c>
      <c r="G124" s="94" t="s">
        <v>26</v>
      </c>
      <c r="H124" s="90" t="s">
        <v>26</v>
      </c>
      <c r="I124" s="94" t="s">
        <v>26</v>
      </c>
      <c r="J124" s="94" t="s">
        <v>26</v>
      </c>
      <c r="K124" s="90" t="s">
        <v>26</v>
      </c>
      <c r="L124" s="94" t="s">
        <v>26</v>
      </c>
      <c r="M124" s="94" t="s">
        <v>26</v>
      </c>
      <c r="N124" s="90" t="s">
        <v>26</v>
      </c>
      <c r="O124" s="94" t="s">
        <v>26</v>
      </c>
      <c r="P124" s="94" t="s">
        <v>26</v>
      </c>
      <c r="Q124" s="90" t="s">
        <v>26</v>
      </c>
      <c r="R124" s="92" t="s">
        <v>26</v>
      </c>
      <c r="S124" s="92" t="s">
        <v>26</v>
      </c>
      <c r="T124" s="92" t="s">
        <v>26</v>
      </c>
      <c r="U124" s="92" t="s">
        <v>26</v>
      </c>
      <c r="V124" s="162" t="s">
        <v>26</v>
      </c>
    </row>
    <row r="125" spans="1:23" x14ac:dyDescent="0.25">
      <c r="A125" s="172" t="s">
        <v>1067</v>
      </c>
      <c r="B125" s="78" t="s">
        <v>636</v>
      </c>
      <c r="C125" s="157" t="s">
        <v>404</v>
      </c>
      <c r="D125" s="77" t="s">
        <v>427</v>
      </c>
      <c r="E125" s="87">
        <v>39</v>
      </c>
      <c r="F125" s="94">
        <v>14</v>
      </c>
      <c r="G125" s="95">
        <v>14</v>
      </c>
      <c r="H125" s="90">
        <v>1</v>
      </c>
      <c r="I125" s="94">
        <v>2</v>
      </c>
      <c r="J125" s="95">
        <v>2</v>
      </c>
      <c r="K125" s="90">
        <v>1</v>
      </c>
      <c r="L125" s="94">
        <v>17</v>
      </c>
      <c r="M125" s="94">
        <v>17</v>
      </c>
      <c r="N125" s="90">
        <v>1</v>
      </c>
      <c r="O125" s="96">
        <v>6</v>
      </c>
      <c r="P125" s="95">
        <v>6</v>
      </c>
      <c r="Q125" s="90">
        <v>1</v>
      </c>
      <c r="R125" s="92">
        <v>1</v>
      </c>
      <c r="S125" s="92">
        <v>1</v>
      </c>
      <c r="T125" s="92">
        <v>1</v>
      </c>
      <c r="U125" s="92">
        <v>1</v>
      </c>
      <c r="V125" s="162">
        <v>1</v>
      </c>
    </row>
    <row r="126" spans="1:23" ht="14.45" customHeight="1" x14ac:dyDescent="0.25">
      <c r="A126" s="172" t="s">
        <v>1067</v>
      </c>
      <c r="B126" s="78" t="s">
        <v>637</v>
      </c>
      <c r="C126" s="157" t="s">
        <v>404</v>
      </c>
      <c r="D126" s="77" t="s">
        <v>428</v>
      </c>
      <c r="E126" s="87">
        <v>25</v>
      </c>
      <c r="F126" s="94">
        <v>1</v>
      </c>
      <c r="G126" s="95">
        <v>1</v>
      </c>
      <c r="H126" s="90">
        <v>1</v>
      </c>
      <c r="I126" s="94">
        <v>4</v>
      </c>
      <c r="J126" s="95">
        <v>4</v>
      </c>
      <c r="K126" s="90">
        <v>1</v>
      </c>
      <c r="L126" s="94">
        <v>11</v>
      </c>
      <c r="M126" s="94">
        <v>7</v>
      </c>
      <c r="N126" s="90">
        <f>M126/L126</f>
        <v>0.63636363636363635</v>
      </c>
      <c r="O126" s="96">
        <v>9</v>
      </c>
      <c r="P126" s="95">
        <v>8</v>
      </c>
      <c r="Q126" s="90">
        <f>P126/O126</f>
        <v>0.88888888888888884</v>
      </c>
      <c r="R126" s="92">
        <v>1</v>
      </c>
      <c r="S126" s="92">
        <f>(M126+P126)/(L126+O126)</f>
        <v>0.75</v>
      </c>
      <c r="T126" s="92">
        <f>(G126+M126)/(F126+L126)</f>
        <v>0.66666666666666663</v>
      </c>
      <c r="U126" s="92">
        <f>(J126+P126)/(I126+O126)</f>
        <v>0.92307692307692313</v>
      </c>
      <c r="V126" s="162">
        <f>(G126+J126+M126+P126)/E126</f>
        <v>0.8</v>
      </c>
    </row>
    <row r="127" spans="1:23" x14ac:dyDescent="0.25">
      <c r="A127" s="172" t="s">
        <v>1067</v>
      </c>
      <c r="B127" s="78" t="s">
        <v>638</v>
      </c>
      <c r="C127" s="157" t="s">
        <v>404</v>
      </c>
      <c r="D127" s="77" t="s">
        <v>429</v>
      </c>
      <c r="E127" s="87">
        <v>171</v>
      </c>
      <c r="F127" s="94">
        <v>14</v>
      </c>
      <c r="G127" s="95">
        <v>6</v>
      </c>
      <c r="H127" s="90">
        <f>G127/F127</f>
        <v>0.42857142857142855</v>
      </c>
      <c r="I127" s="94">
        <v>88</v>
      </c>
      <c r="J127" s="95">
        <v>71</v>
      </c>
      <c r="K127" s="90">
        <f>J127/I127</f>
        <v>0.80681818181818177</v>
      </c>
      <c r="L127" s="94">
        <v>23</v>
      </c>
      <c r="M127" s="94">
        <v>6</v>
      </c>
      <c r="N127" s="90">
        <f>M127/L127</f>
        <v>0.2608695652173913</v>
      </c>
      <c r="O127" s="96">
        <v>46</v>
      </c>
      <c r="P127" s="95">
        <v>40</v>
      </c>
      <c r="Q127" s="90">
        <f>P127/O127</f>
        <v>0.86956521739130432</v>
      </c>
      <c r="R127" s="92">
        <f>(G127+J127)/(F127+I127)</f>
        <v>0.75490196078431371</v>
      </c>
      <c r="S127" s="92">
        <f>(M127+P127)/(L127+O127)</f>
        <v>0.66666666666666663</v>
      </c>
      <c r="T127" s="92">
        <f>(G127+M127)/(F127+L127)</f>
        <v>0.32432432432432434</v>
      </c>
      <c r="U127" s="92">
        <f>(J127+P127)/(I127+O127)</f>
        <v>0.82835820895522383</v>
      </c>
      <c r="V127" s="162">
        <f>(G127+J127+M127+P127)/E127</f>
        <v>0.7192982456140351</v>
      </c>
      <c r="W127" s="1" t="s">
        <v>866</v>
      </c>
    </row>
    <row r="128" spans="1:23" ht="14.45" customHeight="1" x14ac:dyDescent="0.25">
      <c r="A128" s="172" t="s">
        <v>1067</v>
      </c>
      <c r="B128" s="78" t="s">
        <v>639</v>
      </c>
      <c r="C128" s="157" t="s">
        <v>404</v>
      </c>
      <c r="D128" s="77" t="s">
        <v>430</v>
      </c>
      <c r="E128" s="87">
        <v>21</v>
      </c>
      <c r="F128" s="94">
        <v>3</v>
      </c>
      <c r="G128" s="95">
        <v>3</v>
      </c>
      <c r="H128" s="90">
        <v>1</v>
      </c>
      <c r="I128" s="94">
        <v>7</v>
      </c>
      <c r="J128" s="95">
        <v>7</v>
      </c>
      <c r="K128" s="90">
        <v>1</v>
      </c>
      <c r="L128" s="94">
        <v>5</v>
      </c>
      <c r="M128" s="94">
        <v>3</v>
      </c>
      <c r="N128" s="90">
        <f>M128/L128</f>
        <v>0.6</v>
      </c>
      <c r="O128" s="96">
        <v>6</v>
      </c>
      <c r="P128" s="95">
        <v>5</v>
      </c>
      <c r="Q128" s="90">
        <f>P128/O128</f>
        <v>0.83333333333333337</v>
      </c>
      <c r="R128" s="92">
        <v>1</v>
      </c>
      <c r="S128" s="92">
        <f>(M128+P128)/(L128+O128)</f>
        <v>0.72727272727272729</v>
      </c>
      <c r="T128" s="92">
        <f>(G128+M128)/(F128+L128)</f>
        <v>0.75</v>
      </c>
      <c r="U128" s="92">
        <f>(J128+P128)/(I128+O128)</f>
        <v>0.92307692307692313</v>
      </c>
      <c r="V128" s="162">
        <f>(G128+J128+M128+P128)/E128</f>
        <v>0.8571428571428571</v>
      </c>
    </row>
    <row r="129" spans="1:23" x14ac:dyDescent="0.25">
      <c r="A129" s="172" t="s">
        <v>1067</v>
      </c>
      <c r="B129" s="78" t="s">
        <v>640</v>
      </c>
      <c r="C129" s="157" t="s">
        <v>404</v>
      </c>
      <c r="D129" s="77" t="s">
        <v>431</v>
      </c>
      <c r="E129" s="87">
        <v>7</v>
      </c>
      <c r="F129" s="94" t="s">
        <v>26</v>
      </c>
      <c r="G129" s="95" t="s">
        <v>26</v>
      </c>
      <c r="H129" s="90" t="s">
        <v>26</v>
      </c>
      <c r="I129" s="94">
        <v>1</v>
      </c>
      <c r="J129" s="95">
        <v>0</v>
      </c>
      <c r="K129" s="90">
        <v>0</v>
      </c>
      <c r="L129" s="94">
        <v>6</v>
      </c>
      <c r="M129" s="94">
        <v>3</v>
      </c>
      <c r="N129" s="90">
        <v>0.5</v>
      </c>
      <c r="O129" s="96" t="s">
        <v>26</v>
      </c>
      <c r="P129" s="95" t="s">
        <v>26</v>
      </c>
      <c r="Q129" s="90" t="s">
        <v>26</v>
      </c>
      <c r="R129" s="92">
        <v>0</v>
      </c>
      <c r="S129" s="92">
        <f>N129</f>
        <v>0.5</v>
      </c>
      <c r="T129" s="92">
        <f>S129</f>
        <v>0.5</v>
      </c>
      <c r="U129" s="92" t="s">
        <v>26</v>
      </c>
      <c r="V129" s="162">
        <f>T129</f>
        <v>0.5</v>
      </c>
    </row>
    <row r="130" spans="1:23" x14ac:dyDescent="0.25">
      <c r="A130" s="172" t="s">
        <v>1067</v>
      </c>
      <c r="B130" s="78" t="s">
        <v>641</v>
      </c>
      <c r="C130" s="157" t="s">
        <v>404</v>
      </c>
      <c r="D130" s="77" t="s">
        <v>432</v>
      </c>
      <c r="E130" s="87" t="s">
        <v>26</v>
      </c>
      <c r="F130" s="94" t="s">
        <v>26</v>
      </c>
      <c r="G130" s="94" t="s">
        <v>26</v>
      </c>
      <c r="H130" s="90" t="s">
        <v>26</v>
      </c>
      <c r="I130" s="94" t="s">
        <v>26</v>
      </c>
      <c r="J130" s="94" t="s">
        <v>26</v>
      </c>
      <c r="K130" s="90" t="s">
        <v>26</v>
      </c>
      <c r="L130" s="94" t="s">
        <v>26</v>
      </c>
      <c r="M130" s="94" t="s">
        <v>26</v>
      </c>
      <c r="N130" s="90" t="s">
        <v>26</v>
      </c>
      <c r="O130" s="94" t="s">
        <v>26</v>
      </c>
      <c r="P130" s="94" t="s">
        <v>26</v>
      </c>
      <c r="Q130" s="90" t="s">
        <v>26</v>
      </c>
      <c r="R130" s="92" t="s">
        <v>26</v>
      </c>
      <c r="S130" s="92" t="s">
        <v>26</v>
      </c>
      <c r="T130" s="92" t="s">
        <v>26</v>
      </c>
      <c r="U130" s="92" t="s">
        <v>26</v>
      </c>
      <c r="V130" s="162" t="s">
        <v>26</v>
      </c>
    </row>
    <row r="131" spans="1:23" x14ac:dyDescent="0.25">
      <c r="A131" s="172" t="s">
        <v>1067</v>
      </c>
      <c r="B131" s="78" t="s">
        <v>642</v>
      </c>
      <c r="C131" s="157" t="s">
        <v>404</v>
      </c>
      <c r="D131" s="77" t="s">
        <v>433</v>
      </c>
      <c r="E131" s="87">
        <v>3</v>
      </c>
      <c r="F131" s="94" t="s">
        <v>26</v>
      </c>
      <c r="G131" s="95" t="s">
        <v>26</v>
      </c>
      <c r="H131" s="90" t="s">
        <v>26</v>
      </c>
      <c r="I131" s="94">
        <v>1</v>
      </c>
      <c r="J131" s="95">
        <v>1</v>
      </c>
      <c r="K131" s="90">
        <v>1</v>
      </c>
      <c r="L131" s="94">
        <v>2</v>
      </c>
      <c r="M131" s="94">
        <v>1</v>
      </c>
      <c r="N131" s="90">
        <v>0.5</v>
      </c>
      <c r="O131" s="96" t="s">
        <v>26</v>
      </c>
      <c r="P131" s="95" t="s">
        <v>26</v>
      </c>
      <c r="Q131" s="90" t="s">
        <v>26</v>
      </c>
      <c r="R131" s="92">
        <v>1</v>
      </c>
      <c r="S131" s="92">
        <v>0.5</v>
      </c>
      <c r="T131" s="92">
        <f>N131</f>
        <v>0.5</v>
      </c>
      <c r="U131" s="92">
        <f>R131</f>
        <v>1</v>
      </c>
      <c r="V131" s="162">
        <f>(J131+M131)/E131</f>
        <v>0.66666666666666663</v>
      </c>
      <c r="W131" s="1" t="s">
        <v>865</v>
      </c>
    </row>
    <row r="132" spans="1:23" x14ac:dyDescent="0.25">
      <c r="A132" s="172" t="s">
        <v>1067</v>
      </c>
      <c r="B132" s="78" t="s">
        <v>643</v>
      </c>
      <c r="C132" s="157" t="s">
        <v>434</v>
      </c>
      <c r="D132" s="38" t="s">
        <v>435</v>
      </c>
      <c r="E132" s="87">
        <v>62</v>
      </c>
      <c r="F132" s="94">
        <v>12</v>
      </c>
      <c r="G132" s="95">
        <v>12</v>
      </c>
      <c r="H132" s="90">
        <v>1</v>
      </c>
      <c r="I132" s="94">
        <v>23</v>
      </c>
      <c r="J132" s="95">
        <v>15</v>
      </c>
      <c r="K132" s="90">
        <f>J132/I132</f>
        <v>0.65217391304347827</v>
      </c>
      <c r="L132" s="94">
        <v>23</v>
      </c>
      <c r="M132" s="94">
        <v>12</v>
      </c>
      <c r="N132" s="90">
        <f>M132/L132</f>
        <v>0.52173913043478259</v>
      </c>
      <c r="O132" s="96">
        <v>4</v>
      </c>
      <c r="P132" s="95">
        <v>2</v>
      </c>
      <c r="Q132" s="90">
        <v>0.5</v>
      </c>
      <c r="R132" s="92">
        <f>(G132+J132)/(F132+I132)</f>
        <v>0.77142857142857146</v>
      </c>
      <c r="S132" s="92">
        <f>(M132+P132)/(L132+O132)</f>
        <v>0.51851851851851849</v>
      </c>
      <c r="T132" s="92">
        <f>(G132+M132)/(F132+L132)</f>
        <v>0.68571428571428572</v>
      </c>
      <c r="U132" s="92">
        <f>(J132+P132)/(I132+O132)</f>
        <v>0.62962962962962965</v>
      </c>
      <c r="V132" s="162">
        <f>(G132+J132+M132+P132)/E132</f>
        <v>0.66129032258064513</v>
      </c>
      <c r="W132" s="1" t="s">
        <v>441</v>
      </c>
    </row>
    <row r="133" spans="1:23" ht="14.45" x14ac:dyDescent="0.3">
      <c r="A133" s="172" t="s">
        <v>1067</v>
      </c>
      <c r="B133" s="78" t="s">
        <v>644</v>
      </c>
      <c r="C133" s="157" t="s">
        <v>434</v>
      </c>
      <c r="D133" s="38" t="s">
        <v>436</v>
      </c>
      <c r="E133" s="87">
        <v>37</v>
      </c>
      <c r="F133" s="94">
        <v>9</v>
      </c>
      <c r="G133" s="95">
        <v>5</v>
      </c>
      <c r="H133" s="90">
        <f>G133/F133</f>
        <v>0.55555555555555558</v>
      </c>
      <c r="I133" s="94">
        <v>2</v>
      </c>
      <c r="J133" s="94">
        <v>1</v>
      </c>
      <c r="K133" s="90">
        <v>0.5</v>
      </c>
      <c r="L133" s="94">
        <v>23</v>
      </c>
      <c r="M133" s="94">
        <v>7</v>
      </c>
      <c r="N133" s="90">
        <f>M133/L133</f>
        <v>0.30434782608695654</v>
      </c>
      <c r="O133" s="96">
        <v>3</v>
      </c>
      <c r="P133" s="95">
        <v>1</v>
      </c>
      <c r="Q133" s="90">
        <f>P133/O133</f>
        <v>0.33333333333333331</v>
      </c>
      <c r="R133" s="92">
        <f>(G133+J133)/(F133+I133)</f>
        <v>0.54545454545454541</v>
      </c>
      <c r="S133" s="92">
        <f>(M133+P133)/(L133+O133)</f>
        <v>0.30769230769230771</v>
      </c>
      <c r="T133" s="92">
        <f>(G133+M133)/(F133+L133)</f>
        <v>0.375</v>
      </c>
      <c r="U133" s="92">
        <f>(J133+P133)/(I133+O133)</f>
        <v>0.4</v>
      </c>
      <c r="V133" s="162">
        <f>(G133+J133+M133+P133)/E133</f>
        <v>0.3783783783783784</v>
      </c>
    </row>
    <row r="134" spans="1:23" ht="14.45" x14ac:dyDescent="0.3">
      <c r="A134" s="172" t="s">
        <v>1067</v>
      </c>
      <c r="B134" s="78" t="s">
        <v>645</v>
      </c>
      <c r="C134" s="157" t="s">
        <v>434</v>
      </c>
      <c r="D134" s="38" t="s">
        <v>437</v>
      </c>
      <c r="E134" s="87">
        <v>40</v>
      </c>
      <c r="F134" s="94">
        <v>18</v>
      </c>
      <c r="G134" s="95">
        <v>18</v>
      </c>
      <c r="H134" s="90">
        <v>1</v>
      </c>
      <c r="I134" s="94">
        <v>4</v>
      </c>
      <c r="J134" s="95">
        <v>4</v>
      </c>
      <c r="K134" s="90">
        <v>1</v>
      </c>
      <c r="L134" s="94">
        <v>16</v>
      </c>
      <c r="M134" s="94">
        <v>12</v>
      </c>
      <c r="N134" s="90">
        <f>M134/L134</f>
        <v>0.75</v>
      </c>
      <c r="O134" s="96">
        <v>2</v>
      </c>
      <c r="P134" s="95">
        <v>2</v>
      </c>
      <c r="Q134" s="90">
        <v>1</v>
      </c>
      <c r="R134" s="92">
        <f>(G134+J134)/(F134+I134)</f>
        <v>1</v>
      </c>
      <c r="S134" s="92">
        <f>(M134+P134)/(L134+O134)</f>
        <v>0.77777777777777779</v>
      </c>
      <c r="T134" s="92">
        <f>(G134+M134)/(F134+L134)</f>
        <v>0.88235294117647056</v>
      </c>
      <c r="U134" s="92">
        <f>(J134+P134)/(I134+O134)</f>
        <v>1</v>
      </c>
      <c r="V134" s="162">
        <f>(G134+J134+M134+P134)/E134</f>
        <v>0.9</v>
      </c>
    </row>
    <row r="135" spans="1:23" x14ac:dyDescent="0.25">
      <c r="A135" s="172" t="s">
        <v>1067</v>
      </c>
      <c r="B135" s="78" t="s">
        <v>646</v>
      </c>
      <c r="C135" s="157" t="s">
        <v>434</v>
      </c>
      <c r="D135" s="38" t="s">
        <v>438</v>
      </c>
      <c r="E135" s="87">
        <v>44</v>
      </c>
      <c r="F135" s="94">
        <v>6</v>
      </c>
      <c r="G135" s="95">
        <v>5</v>
      </c>
      <c r="H135" s="90">
        <f>G135/F135</f>
        <v>0.83333333333333337</v>
      </c>
      <c r="I135" s="94">
        <v>13</v>
      </c>
      <c r="J135" s="95">
        <v>10</v>
      </c>
      <c r="K135" s="90">
        <f>J135/I135</f>
        <v>0.76923076923076927</v>
      </c>
      <c r="L135" s="94">
        <v>4</v>
      </c>
      <c r="M135" s="94">
        <v>2</v>
      </c>
      <c r="N135" s="90">
        <v>0.5</v>
      </c>
      <c r="O135" s="96">
        <v>21</v>
      </c>
      <c r="P135" s="95">
        <v>17</v>
      </c>
      <c r="Q135" s="90">
        <f>P135/O135</f>
        <v>0.80952380952380953</v>
      </c>
      <c r="R135" s="92">
        <f>(G135+J135)/(F135+I135)</f>
        <v>0.78947368421052633</v>
      </c>
      <c r="S135" s="92">
        <f>(M135+P135)/(L135+O135)</f>
        <v>0.76</v>
      </c>
      <c r="T135" s="92">
        <f>(G135+M135)/(F135+L135)</f>
        <v>0.7</v>
      </c>
      <c r="U135" s="92">
        <f>(J135+P135)/(I135+O135)</f>
        <v>0.79411764705882348</v>
      </c>
      <c r="V135" s="162">
        <f>(G135+J135+M135+P135)/E135</f>
        <v>0.77272727272727271</v>
      </c>
      <c r="W135" s="1" t="s">
        <v>867</v>
      </c>
    </row>
    <row r="136" spans="1:23" ht="14.45" x14ac:dyDescent="0.3">
      <c r="A136" s="172" t="s">
        <v>1067</v>
      </c>
      <c r="B136" s="78" t="s">
        <v>647</v>
      </c>
      <c r="C136" s="157" t="s">
        <v>434</v>
      </c>
      <c r="D136" s="38" t="s">
        <v>439</v>
      </c>
      <c r="E136" s="87">
        <v>51</v>
      </c>
      <c r="F136" s="94">
        <v>6</v>
      </c>
      <c r="G136" s="95">
        <v>3</v>
      </c>
      <c r="H136" s="90">
        <f>G136/F136</f>
        <v>0.5</v>
      </c>
      <c r="I136" s="94">
        <v>16</v>
      </c>
      <c r="J136" s="93">
        <v>1</v>
      </c>
      <c r="K136" s="90">
        <f>J136/I136</f>
        <v>6.25E-2</v>
      </c>
      <c r="L136" s="94">
        <v>10</v>
      </c>
      <c r="M136" s="94">
        <v>0</v>
      </c>
      <c r="N136" s="90">
        <v>0.5</v>
      </c>
      <c r="O136" s="96">
        <v>19</v>
      </c>
      <c r="P136" s="95">
        <v>1</v>
      </c>
      <c r="Q136" s="90">
        <f>P136/O136</f>
        <v>5.2631578947368418E-2</v>
      </c>
      <c r="R136" s="92">
        <f>(G136+J136)/(F136+I136)</f>
        <v>0.18181818181818182</v>
      </c>
      <c r="S136" s="92">
        <f>(M136+P136)/(L136+O136)</f>
        <v>3.4482758620689655E-2</v>
      </c>
      <c r="T136" s="92">
        <f>(G136+M136)/(F136+L136)</f>
        <v>0.1875</v>
      </c>
      <c r="U136" s="92">
        <f>(J136+P136)/(I136+O136)</f>
        <v>5.7142857142857141E-2</v>
      </c>
      <c r="V136" s="162">
        <f>(G136+J136+M136+P136)/E136</f>
        <v>9.8039215686274508E-2</v>
      </c>
    </row>
    <row r="137" spans="1:23" ht="14.45" customHeight="1" x14ac:dyDescent="0.25">
      <c r="A137" s="172" t="s">
        <v>1067</v>
      </c>
      <c r="B137" s="78" t="s">
        <v>648</v>
      </c>
      <c r="C137" s="157" t="s">
        <v>434</v>
      </c>
      <c r="D137" s="38" t="s">
        <v>440</v>
      </c>
      <c r="E137" s="87">
        <v>5</v>
      </c>
      <c r="F137" s="94" t="s">
        <v>26</v>
      </c>
      <c r="G137" s="95" t="s">
        <v>26</v>
      </c>
      <c r="H137" s="90" t="s">
        <v>26</v>
      </c>
      <c r="I137" s="94" t="s">
        <v>26</v>
      </c>
      <c r="J137" s="94" t="s">
        <v>26</v>
      </c>
      <c r="K137" s="90" t="s">
        <v>26</v>
      </c>
      <c r="L137" s="94">
        <v>2</v>
      </c>
      <c r="M137" s="94">
        <v>0</v>
      </c>
      <c r="N137" s="90">
        <v>0</v>
      </c>
      <c r="O137" s="96">
        <v>3</v>
      </c>
      <c r="P137" s="95">
        <v>0</v>
      </c>
      <c r="Q137" s="90">
        <v>0</v>
      </c>
      <c r="R137" s="92" t="s">
        <v>26</v>
      </c>
      <c r="S137" s="92">
        <v>0</v>
      </c>
      <c r="T137" s="92">
        <v>0</v>
      </c>
      <c r="U137" s="92">
        <v>0</v>
      </c>
      <c r="V137" s="162">
        <v>0</v>
      </c>
    </row>
    <row r="138" spans="1:23" x14ac:dyDescent="0.25">
      <c r="A138" s="172" t="s">
        <v>1067</v>
      </c>
      <c r="B138" s="78" t="s">
        <v>649</v>
      </c>
      <c r="C138" s="157" t="s">
        <v>477</v>
      </c>
      <c r="D138" s="77" t="s">
        <v>442</v>
      </c>
      <c r="E138" s="87">
        <v>15</v>
      </c>
      <c r="F138" s="94" t="s">
        <v>26</v>
      </c>
      <c r="G138" s="95" t="s">
        <v>26</v>
      </c>
      <c r="H138" s="90" t="s">
        <v>26</v>
      </c>
      <c r="I138" s="94">
        <v>3</v>
      </c>
      <c r="J138" s="94">
        <v>2</v>
      </c>
      <c r="K138" s="90">
        <f>J138/I138</f>
        <v>0.66666666666666663</v>
      </c>
      <c r="L138" s="94">
        <v>10</v>
      </c>
      <c r="M138" s="94">
        <v>7</v>
      </c>
      <c r="N138" s="90">
        <f t="shared" ref="N138:N148" si="32">M138/L138</f>
        <v>0.7</v>
      </c>
      <c r="O138" s="96">
        <v>2</v>
      </c>
      <c r="P138" s="95">
        <v>2</v>
      </c>
      <c r="Q138" s="90">
        <f t="shared" ref="Q138:Q144" si="33">P138/O138</f>
        <v>1</v>
      </c>
      <c r="R138" s="92">
        <f>K138</f>
        <v>0.66666666666666663</v>
      </c>
      <c r="S138" s="92">
        <f t="shared" ref="S138:S144" si="34">(M138+P138)/(L138+O138)</f>
        <v>0.75</v>
      </c>
      <c r="T138" s="92">
        <f>M138/L138</f>
        <v>0.7</v>
      </c>
      <c r="U138" s="92">
        <f>(J138+P138)/(I138+O138)</f>
        <v>0.8</v>
      </c>
      <c r="V138" s="162">
        <f>(J138+M138+P138)/E138</f>
        <v>0.73333333333333328</v>
      </c>
      <c r="W138" s="1" t="s">
        <v>879</v>
      </c>
    </row>
    <row r="139" spans="1:23" ht="14.45" customHeight="1" x14ac:dyDescent="0.3">
      <c r="A139" s="172" t="s">
        <v>1067</v>
      </c>
      <c r="B139" s="78" t="s">
        <v>650</v>
      </c>
      <c r="C139" s="157" t="s">
        <v>477</v>
      </c>
      <c r="D139" s="77" t="s">
        <v>443</v>
      </c>
      <c r="E139" s="87">
        <v>13</v>
      </c>
      <c r="F139" s="94">
        <v>7</v>
      </c>
      <c r="G139" s="95">
        <v>6</v>
      </c>
      <c r="H139" s="90">
        <f>G139/F139</f>
        <v>0.8571428571428571</v>
      </c>
      <c r="I139" s="94" t="s">
        <v>26</v>
      </c>
      <c r="J139" s="95" t="s">
        <v>26</v>
      </c>
      <c r="K139" s="90" t="s">
        <v>26</v>
      </c>
      <c r="L139" s="94">
        <v>2</v>
      </c>
      <c r="M139" s="94">
        <v>2</v>
      </c>
      <c r="N139" s="90">
        <f t="shared" si="32"/>
        <v>1</v>
      </c>
      <c r="O139" s="96">
        <v>4</v>
      </c>
      <c r="P139" s="95">
        <v>4</v>
      </c>
      <c r="Q139" s="90">
        <f t="shared" si="33"/>
        <v>1</v>
      </c>
      <c r="R139" s="92">
        <f>H139</f>
        <v>0.8571428571428571</v>
      </c>
      <c r="S139" s="92">
        <f t="shared" si="34"/>
        <v>1</v>
      </c>
      <c r="T139" s="92">
        <f>(G139+M139)/(F139+L139)</f>
        <v>0.88888888888888884</v>
      </c>
      <c r="U139" s="92">
        <f>Q139</f>
        <v>1</v>
      </c>
      <c r="V139" s="162">
        <f>(G139+M139+P139)/E139</f>
        <v>0.92307692307692313</v>
      </c>
    </row>
    <row r="140" spans="1:23" x14ac:dyDescent="0.25">
      <c r="A140" s="172" t="s">
        <v>1067</v>
      </c>
      <c r="B140" s="78" t="s">
        <v>651</v>
      </c>
      <c r="C140" s="157" t="s">
        <v>477</v>
      </c>
      <c r="D140" s="77" t="s">
        <v>444</v>
      </c>
      <c r="E140" s="87">
        <v>22</v>
      </c>
      <c r="F140" s="94">
        <v>6</v>
      </c>
      <c r="G140" s="95">
        <v>6</v>
      </c>
      <c r="H140" s="90">
        <f>G140/F140</f>
        <v>1</v>
      </c>
      <c r="I140" s="94">
        <v>4</v>
      </c>
      <c r="J140" s="94">
        <v>4</v>
      </c>
      <c r="K140" s="90">
        <f t="shared" ref="K140:K148" si="35">J140/I140</f>
        <v>1</v>
      </c>
      <c r="L140" s="94">
        <v>7</v>
      </c>
      <c r="M140" s="94">
        <v>7</v>
      </c>
      <c r="N140" s="90">
        <f t="shared" si="32"/>
        <v>1</v>
      </c>
      <c r="O140" s="96">
        <v>5</v>
      </c>
      <c r="P140" s="95">
        <v>5</v>
      </c>
      <c r="Q140" s="90">
        <f t="shared" si="33"/>
        <v>1</v>
      </c>
      <c r="R140" s="92">
        <f t="shared" ref="R140:R148" si="36">K140</f>
        <v>1</v>
      </c>
      <c r="S140" s="92">
        <f t="shared" si="34"/>
        <v>1</v>
      </c>
      <c r="T140" s="92">
        <f>(G140+M140)/(F140+L140)</f>
        <v>1</v>
      </c>
      <c r="U140" s="92">
        <f>(J140+P140)/(I140+O140)</f>
        <v>1</v>
      </c>
      <c r="V140" s="162">
        <f>(G140+J140+M140+P140)/E140</f>
        <v>1</v>
      </c>
    </row>
    <row r="141" spans="1:23" ht="14.45" customHeight="1" x14ac:dyDescent="0.3">
      <c r="A141" s="172" t="s">
        <v>1067</v>
      </c>
      <c r="B141" s="78" t="s">
        <v>652</v>
      </c>
      <c r="C141" s="157" t="s">
        <v>477</v>
      </c>
      <c r="D141" s="77" t="s">
        <v>445</v>
      </c>
      <c r="E141" s="87">
        <v>15</v>
      </c>
      <c r="F141" s="94">
        <v>1</v>
      </c>
      <c r="G141" s="95">
        <v>1</v>
      </c>
      <c r="H141" s="90">
        <f>G141/F141</f>
        <v>1</v>
      </c>
      <c r="I141" s="94">
        <v>4</v>
      </c>
      <c r="J141" s="94">
        <v>4</v>
      </c>
      <c r="K141" s="90">
        <f t="shared" si="35"/>
        <v>1</v>
      </c>
      <c r="L141" s="94">
        <v>1</v>
      </c>
      <c r="M141" s="94">
        <v>1</v>
      </c>
      <c r="N141" s="90">
        <f t="shared" si="32"/>
        <v>1</v>
      </c>
      <c r="O141" s="96">
        <v>9</v>
      </c>
      <c r="P141" s="95">
        <v>9</v>
      </c>
      <c r="Q141" s="90">
        <f t="shared" si="33"/>
        <v>1</v>
      </c>
      <c r="R141" s="92">
        <f t="shared" si="36"/>
        <v>1</v>
      </c>
      <c r="S141" s="92">
        <f t="shared" si="34"/>
        <v>1</v>
      </c>
      <c r="T141" s="92">
        <f>(G141+M141)/(F141+L141)</f>
        <v>1</v>
      </c>
      <c r="U141" s="92">
        <f>(J141+P141)/(I141+O141)</f>
        <v>1</v>
      </c>
      <c r="V141" s="162">
        <f>(G141+J141+M141+P141)/E141</f>
        <v>1</v>
      </c>
    </row>
    <row r="142" spans="1:23" x14ac:dyDescent="0.25">
      <c r="A142" s="172" t="s">
        <v>1067</v>
      </c>
      <c r="B142" s="78" t="s">
        <v>653</v>
      </c>
      <c r="C142" s="157" t="s">
        <v>477</v>
      </c>
      <c r="D142" s="77" t="s">
        <v>446</v>
      </c>
      <c r="E142" s="87">
        <v>7</v>
      </c>
      <c r="F142" s="94" t="s">
        <v>26</v>
      </c>
      <c r="G142" s="95" t="s">
        <v>26</v>
      </c>
      <c r="H142" s="90" t="s">
        <v>26</v>
      </c>
      <c r="I142" s="94">
        <v>1</v>
      </c>
      <c r="J142" s="94">
        <v>1</v>
      </c>
      <c r="K142" s="90">
        <f t="shared" si="35"/>
        <v>1</v>
      </c>
      <c r="L142" s="94">
        <v>3</v>
      </c>
      <c r="M142" s="94">
        <v>3</v>
      </c>
      <c r="N142" s="90">
        <f t="shared" si="32"/>
        <v>1</v>
      </c>
      <c r="O142" s="96">
        <v>3</v>
      </c>
      <c r="P142" s="95">
        <v>3</v>
      </c>
      <c r="Q142" s="90">
        <f t="shared" si="33"/>
        <v>1</v>
      </c>
      <c r="R142" s="92">
        <f t="shared" si="36"/>
        <v>1</v>
      </c>
      <c r="S142" s="92">
        <f t="shared" si="34"/>
        <v>1</v>
      </c>
      <c r="T142" s="92">
        <f>N142</f>
        <v>1</v>
      </c>
      <c r="U142" s="92">
        <f>(J142+P142)/(I142+O142)</f>
        <v>1</v>
      </c>
      <c r="V142" s="162">
        <f>(J142+M142+P142)/E142</f>
        <v>1</v>
      </c>
    </row>
    <row r="143" spans="1:23" ht="14.45" customHeight="1" x14ac:dyDescent="0.3">
      <c r="A143" s="172" t="s">
        <v>1067</v>
      </c>
      <c r="B143" s="78" t="s">
        <v>654</v>
      </c>
      <c r="C143" s="157" t="s">
        <v>477</v>
      </c>
      <c r="D143" s="77" t="s">
        <v>447</v>
      </c>
      <c r="E143" s="87">
        <v>89</v>
      </c>
      <c r="F143" s="94">
        <v>34</v>
      </c>
      <c r="G143" s="95">
        <v>0</v>
      </c>
      <c r="H143" s="90">
        <f t="shared" ref="H143:H148" si="37">G143/F143</f>
        <v>0</v>
      </c>
      <c r="I143" s="94">
        <v>1</v>
      </c>
      <c r="J143" s="94">
        <v>1</v>
      </c>
      <c r="K143" s="90">
        <f t="shared" si="35"/>
        <v>1</v>
      </c>
      <c r="L143" s="94">
        <v>49</v>
      </c>
      <c r="M143" s="94">
        <v>0</v>
      </c>
      <c r="N143" s="90">
        <f t="shared" si="32"/>
        <v>0</v>
      </c>
      <c r="O143" s="96">
        <v>5</v>
      </c>
      <c r="P143" s="95">
        <v>0</v>
      </c>
      <c r="Q143" s="90">
        <f t="shared" si="33"/>
        <v>0</v>
      </c>
      <c r="R143" s="92">
        <f t="shared" si="36"/>
        <v>1</v>
      </c>
      <c r="S143" s="92">
        <f t="shared" si="34"/>
        <v>0</v>
      </c>
      <c r="T143" s="92">
        <f t="shared" ref="T143:T148" si="38">(G143+M143)/(F143+L143)</f>
        <v>0</v>
      </c>
      <c r="U143" s="92">
        <f>(J143+P143)/(I143+O143)</f>
        <v>0.16666666666666666</v>
      </c>
      <c r="V143" s="162">
        <f>(G143+J143+M143+P143)/E143</f>
        <v>1.1235955056179775E-2</v>
      </c>
    </row>
    <row r="144" spans="1:23" x14ac:dyDescent="0.25">
      <c r="A144" s="172" t="s">
        <v>1067</v>
      </c>
      <c r="B144" s="78" t="s">
        <v>655</v>
      </c>
      <c r="C144" s="157" t="s">
        <v>477</v>
      </c>
      <c r="D144" s="77" t="s">
        <v>448</v>
      </c>
      <c r="E144" s="87">
        <v>110</v>
      </c>
      <c r="F144" s="94">
        <v>6</v>
      </c>
      <c r="G144" s="95">
        <v>5</v>
      </c>
      <c r="H144" s="90">
        <f t="shared" si="37"/>
        <v>0.83333333333333337</v>
      </c>
      <c r="I144" s="94">
        <v>67</v>
      </c>
      <c r="J144" s="94">
        <v>60</v>
      </c>
      <c r="K144" s="90">
        <f t="shared" si="35"/>
        <v>0.89552238805970152</v>
      </c>
      <c r="L144" s="94">
        <v>4</v>
      </c>
      <c r="M144" s="94">
        <v>3</v>
      </c>
      <c r="N144" s="90">
        <f t="shared" si="32"/>
        <v>0.75</v>
      </c>
      <c r="O144" s="96">
        <v>33</v>
      </c>
      <c r="P144" s="95">
        <v>30</v>
      </c>
      <c r="Q144" s="90">
        <f t="shared" si="33"/>
        <v>0.90909090909090906</v>
      </c>
      <c r="R144" s="92">
        <f t="shared" si="36"/>
        <v>0.89552238805970152</v>
      </c>
      <c r="S144" s="92">
        <f t="shared" si="34"/>
        <v>0.89189189189189189</v>
      </c>
      <c r="T144" s="92">
        <f t="shared" si="38"/>
        <v>0.8</v>
      </c>
      <c r="U144" s="92">
        <f>(J144+P144)/(I144+O144)</f>
        <v>0.9</v>
      </c>
      <c r="V144" s="162">
        <f>(G144+J144+M144+P144)/E144</f>
        <v>0.89090909090909087</v>
      </c>
      <c r="W144" s="1" t="s">
        <v>868</v>
      </c>
    </row>
    <row r="145" spans="1:23" ht="14.45" customHeight="1" x14ac:dyDescent="0.3">
      <c r="A145" s="172" t="s">
        <v>1067</v>
      </c>
      <c r="B145" s="78" t="s">
        <v>656</v>
      </c>
      <c r="C145" s="157" t="s">
        <v>477</v>
      </c>
      <c r="D145" s="77" t="s">
        <v>449</v>
      </c>
      <c r="E145" s="87">
        <v>4</v>
      </c>
      <c r="F145" s="94">
        <v>2</v>
      </c>
      <c r="G145" s="95">
        <v>2</v>
      </c>
      <c r="H145" s="90">
        <f t="shared" si="37"/>
        <v>1</v>
      </c>
      <c r="I145" s="94">
        <v>1</v>
      </c>
      <c r="J145" s="94">
        <v>1</v>
      </c>
      <c r="K145" s="90">
        <f t="shared" si="35"/>
        <v>1</v>
      </c>
      <c r="L145" s="94">
        <v>1</v>
      </c>
      <c r="M145" s="94">
        <v>1</v>
      </c>
      <c r="N145" s="90">
        <f t="shared" si="32"/>
        <v>1</v>
      </c>
      <c r="O145" s="96" t="s">
        <v>26</v>
      </c>
      <c r="P145" s="95" t="s">
        <v>26</v>
      </c>
      <c r="Q145" s="90" t="s">
        <v>26</v>
      </c>
      <c r="R145" s="92">
        <f t="shared" si="36"/>
        <v>1</v>
      </c>
      <c r="S145" s="92">
        <f>N145</f>
        <v>1</v>
      </c>
      <c r="T145" s="92">
        <f t="shared" si="38"/>
        <v>1</v>
      </c>
      <c r="U145" s="92">
        <f>K145</f>
        <v>1</v>
      </c>
      <c r="V145" s="162">
        <f>(G145+J145+M145)/E145</f>
        <v>1</v>
      </c>
    </row>
    <row r="146" spans="1:23" ht="14.45" x14ac:dyDescent="0.3">
      <c r="A146" s="172" t="s">
        <v>1067</v>
      </c>
      <c r="B146" s="78" t="s">
        <v>657</v>
      </c>
      <c r="C146" s="157" t="s">
        <v>477</v>
      </c>
      <c r="D146" s="77" t="s">
        <v>450</v>
      </c>
      <c r="E146" s="87">
        <v>15</v>
      </c>
      <c r="F146" s="94">
        <v>9</v>
      </c>
      <c r="G146" s="95">
        <v>4</v>
      </c>
      <c r="H146" s="90">
        <f t="shared" si="37"/>
        <v>0.44444444444444442</v>
      </c>
      <c r="I146" s="94">
        <v>1</v>
      </c>
      <c r="J146" s="94">
        <v>1</v>
      </c>
      <c r="K146" s="90">
        <f t="shared" si="35"/>
        <v>1</v>
      </c>
      <c r="L146" s="94">
        <v>5</v>
      </c>
      <c r="M146" s="94">
        <v>1</v>
      </c>
      <c r="N146" s="90">
        <f t="shared" si="32"/>
        <v>0.2</v>
      </c>
      <c r="O146" s="96" t="s">
        <v>26</v>
      </c>
      <c r="P146" s="95" t="s">
        <v>26</v>
      </c>
      <c r="Q146" s="90" t="s">
        <v>26</v>
      </c>
      <c r="R146" s="92">
        <f t="shared" si="36"/>
        <v>1</v>
      </c>
      <c r="S146" s="92">
        <f>N146</f>
        <v>0.2</v>
      </c>
      <c r="T146" s="92">
        <f t="shared" si="38"/>
        <v>0.35714285714285715</v>
      </c>
      <c r="U146" s="92">
        <f>K146</f>
        <v>1</v>
      </c>
      <c r="V146" s="162">
        <f>(G146+J146+M146)/E146</f>
        <v>0.4</v>
      </c>
    </row>
    <row r="147" spans="1:23" ht="14.45" x14ac:dyDescent="0.3">
      <c r="A147" s="172" t="s">
        <v>1067</v>
      </c>
      <c r="B147" s="78" t="s">
        <v>658</v>
      </c>
      <c r="C147" s="157" t="s">
        <v>477</v>
      </c>
      <c r="D147" s="77" t="s">
        <v>451</v>
      </c>
      <c r="E147" s="87">
        <v>57</v>
      </c>
      <c r="F147" s="94">
        <v>10</v>
      </c>
      <c r="G147" s="95">
        <v>0</v>
      </c>
      <c r="H147" s="90">
        <f t="shared" si="37"/>
        <v>0</v>
      </c>
      <c r="I147" s="94">
        <v>2</v>
      </c>
      <c r="J147" s="94">
        <v>1</v>
      </c>
      <c r="K147" s="90">
        <f t="shared" si="35"/>
        <v>0.5</v>
      </c>
      <c r="L147" s="94">
        <v>27</v>
      </c>
      <c r="M147" s="94">
        <v>1</v>
      </c>
      <c r="N147" s="90">
        <f t="shared" si="32"/>
        <v>3.7037037037037035E-2</v>
      </c>
      <c r="O147" s="96">
        <v>18</v>
      </c>
      <c r="P147" s="95">
        <v>2</v>
      </c>
      <c r="Q147" s="90">
        <f>P147/O147</f>
        <v>0.1111111111111111</v>
      </c>
      <c r="R147" s="92">
        <f t="shared" si="36"/>
        <v>0.5</v>
      </c>
      <c r="S147" s="92">
        <f>(M147+P147)/(L147+O147)</f>
        <v>6.6666666666666666E-2</v>
      </c>
      <c r="T147" s="92">
        <f t="shared" si="38"/>
        <v>2.7027027027027029E-2</v>
      </c>
      <c r="U147" s="92">
        <f>(J147+P147)/(I147+O147)</f>
        <v>0.15</v>
      </c>
      <c r="V147" s="162">
        <f>(G147+J147+M147+P147)/E147</f>
        <v>7.0175438596491224E-2</v>
      </c>
    </row>
    <row r="148" spans="1:23" ht="14.45" customHeight="1" x14ac:dyDescent="0.25">
      <c r="A148" s="172" t="s">
        <v>1067</v>
      </c>
      <c r="B148" s="78" t="s">
        <v>659</v>
      </c>
      <c r="C148" s="157" t="s">
        <v>477</v>
      </c>
      <c r="D148" s="77" t="s">
        <v>452</v>
      </c>
      <c r="E148" s="87">
        <v>175</v>
      </c>
      <c r="F148" s="94">
        <v>15</v>
      </c>
      <c r="G148" s="95">
        <v>15</v>
      </c>
      <c r="H148" s="90">
        <f t="shared" si="37"/>
        <v>1</v>
      </c>
      <c r="I148" s="94">
        <v>71</v>
      </c>
      <c r="J148" s="94">
        <v>62</v>
      </c>
      <c r="K148" s="90">
        <f t="shared" si="35"/>
        <v>0.87323943661971826</v>
      </c>
      <c r="L148" s="94">
        <v>23</v>
      </c>
      <c r="M148" s="94">
        <v>19</v>
      </c>
      <c r="N148" s="90">
        <f t="shared" si="32"/>
        <v>0.82608695652173914</v>
      </c>
      <c r="O148" s="96">
        <v>66</v>
      </c>
      <c r="P148" s="95">
        <v>60</v>
      </c>
      <c r="Q148" s="90">
        <f>P148/O148</f>
        <v>0.90909090909090906</v>
      </c>
      <c r="R148" s="92">
        <f t="shared" si="36"/>
        <v>0.87323943661971826</v>
      </c>
      <c r="S148" s="92">
        <f>(M148+P148)/(L148+O148)</f>
        <v>0.88764044943820219</v>
      </c>
      <c r="T148" s="92">
        <f t="shared" si="38"/>
        <v>0.89473684210526316</v>
      </c>
      <c r="U148" s="92">
        <f>(J148+P148)/(I148+O148)</f>
        <v>0.89051094890510951</v>
      </c>
      <c r="V148" s="162">
        <f>(G148+J148+M148+P148)/E148</f>
        <v>0.89142857142857146</v>
      </c>
      <c r="W148" s="1" t="s">
        <v>870</v>
      </c>
    </row>
    <row r="149" spans="1:23" ht="14.45" customHeight="1" x14ac:dyDescent="0.3">
      <c r="A149" s="172" t="s">
        <v>1067</v>
      </c>
      <c r="B149" s="78" t="s">
        <v>660</v>
      </c>
      <c r="C149" s="157" t="s">
        <v>477</v>
      </c>
      <c r="D149" s="77" t="s">
        <v>453</v>
      </c>
      <c r="E149" s="87" t="s">
        <v>26</v>
      </c>
      <c r="F149" s="94" t="s">
        <v>26</v>
      </c>
      <c r="G149" s="95" t="s">
        <v>26</v>
      </c>
      <c r="H149" s="90" t="s">
        <v>26</v>
      </c>
      <c r="I149" s="94" t="s">
        <v>26</v>
      </c>
      <c r="J149" s="93" t="s">
        <v>26</v>
      </c>
      <c r="K149" s="90" t="s">
        <v>26</v>
      </c>
      <c r="L149" s="94" t="s">
        <v>26</v>
      </c>
      <c r="M149" s="94" t="s">
        <v>26</v>
      </c>
      <c r="N149" s="90" t="s">
        <v>26</v>
      </c>
      <c r="O149" s="96" t="s">
        <v>26</v>
      </c>
      <c r="P149" s="95" t="s">
        <v>26</v>
      </c>
      <c r="Q149" s="90" t="s">
        <v>26</v>
      </c>
      <c r="R149" s="92" t="s">
        <v>26</v>
      </c>
      <c r="S149" s="92" t="s">
        <v>26</v>
      </c>
      <c r="T149" s="92" t="s">
        <v>26</v>
      </c>
      <c r="U149" s="92" t="s">
        <v>26</v>
      </c>
      <c r="V149" s="162" t="s">
        <v>26</v>
      </c>
    </row>
    <row r="150" spans="1:23" ht="14.45" customHeight="1" x14ac:dyDescent="0.3">
      <c r="A150" s="172" t="s">
        <v>1067</v>
      </c>
      <c r="B150" s="78" t="s">
        <v>661</v>
      </c>
      <c r="C150" s="157" t="s">
        <v>477</v>
      </c>
      <c r="D150" s="77" t="s">
        <v>454</v>
      </c>
      <c r="E150" s="87" t="s">
        <v>26</v>
      </c>
      <c r="F150" s="94" t="s">
        <v>26</v>
      </c>
      <c r="G150" s="95" t="s">
        <v>26</v>
      </c>
      <c r="H150" s="90" t="s">
        <v>26</v>
      </c>
      <c r="I150" s="94" t="s">
        <v>26</v>
      </c>
      <c r="J150" s="93" t="s">
        <v>26</v>
      </c>
      <c r="K150" s="90" t="s">
        <v>26</v>
      </c>
      <c r="L150" s="94" t="s">
        <v>26</v>
      </c>
      <c r="M150" s="94" t="s">
        <v>26</v>
      </c>
      <c r="N150" s="90" t="s">
        <v>26</v>
      </c>
      <c r="O150" s="96" t="s">
        <v>26</v>
      </c>
      <c r="P150" s="95" t="s">
        <v>26</v>
      </c>
      <c r="Q150" s="90" t="s">
        <v>26</v>
      </c>
      <c r="R150" s="92" t="s">
        <v>26</v>
      </c>
      <c r="S150" s="92" t="s">
        <v>26</v>
      </c>
      <c r="T150" s="92" t="s">
        <v>26</v>
      </c>
      <c r="U150" s="92" t="s">
        <v>26</v>
      </c>
      <c r="V150" s="162" t="s">
        <v>26</v>
      </c>
    </row>
    <row r="151" spans="1:23" x14ac:dyDescent="0.25">
      <c r="A151" s="172" t="s">
        <v>1067</v>
      </c>
      <c r="B151" s="78" t="s">
        <v>662</v>
      </c>
      <c r="C151" s="157" t="s">
        <v>477</v>
      </c>
      <c r="D151" s="77" t="s">
        <v>455</v>
      </c>
      <c r="E151" s="87">
        <v>1</v>
      </c>
      <c r="F151" s="94" t="s">
        <v>26</v>
      </c>
      <c r="G151" s="95" t="s">
        <v>26</v>
      </c>
      <c r="H151" s="90" t="s">
        <v>26</v>
      </c>
      <c r="I151" s="94" t="s">
        <v>26</v>
      </c>
      <c r="J151" s="95" t="s">
        <v>26</v>
      </c>
      <c r="K151" s="90" t="s">
        <v>26</v>
      </c>
      <c r="L151" s="94">
        <v>1</v>
      </c>
      <c r="M151" s="94">
        <v>0</v>
      </c>
      <c r="N151" s="90">
        <f>M151/L151</f>
        <v>0</v>
      </c>
      <c r="O151" s="96" t="s">
        <v>26</v>
      </c>
      <c r="P151" s="95" t="s">
        <v>26</v>
      </c>
      <c r="Q151" s="90" t="s">
        <v>26</v>
      </c>
      <c r="R151" s="92" t="s">
        <v>26</v>
      </c>
      <c r="S151" s="92">
        <f>N151</f>
        <v>0</v>
      </c>
      <c r="T151" s="92">
        <f>N151</f>
        <v>0</v>
      </c>
      <c r="U151" s="92" t="s">
        <v>26</v>
      </c>
      <c r="V151" s="162">
        <f>S151</f>
        <v>0</v>
      </c>
    </row>
    <row r="152" spans="1:23" ht="14.45" x14ac:dyDescent="0.3">
      <c r="A152" s="172" t="s">
        <v>1067</v>
      </c>
      <c r="B152" s="78" t="s">
        <v>663</v>
      </c>
      <c r="C152" s="157" t="s">
        <v>477</v>
      </c>
      <c r="D152" s="77" t="s">
        <v>456</v>
      </c>
      <c r="E152" s="87">
        <v>1</v>
      </c>
      <c r="F152" s="94" t="s">
        <v>26</v>
      </c>
      <c r="G152" s="95" t="s">
        <v>26</v>
      </c>
      <c r="H152" s="90" t="s">
        <v>26</v>
      </c>
      <c r="I152" s="94">
        <v>1</v>
      </c>
      <c r="J152" s="95">
        <v>1</v>
      </c>
      <c r="K152" s="90">
        <f>J152/I152</f>
        <v>1</v>
      </c>
      <c r="L152" s="94" t="s">
        <v>26</v>
      </c>
      <c r="M152" s="94" t="s">
        <v>26</v>
      </c>
      <c r="N152" s="90" t="s">
        <v>26</v>
      </c>
      <c r="O152" s="96" t="s">
        <v>26</v>
      </c>
      <c r="P152" s="95" t="s">
        <v>26</v>
      </c>
      <c r="Q152" s="90" t="s">
        <v>26</v>
      </c>
      <c r="R152" s="92">
        <f>K152</f>
        <v>1</v>
      </c>
      <c r="S152" s="92" t="s">
        <v>26</v>
      </c>
      <c r="T152" s="92" t="s">
        <v>26</v>
      </c>
      <c r="U152" s="92">
        <f>K152</f>
        <v>1</v>
      </c>
      <c r="V152" s="162">
        <f>K152</f>
        <v>1</v>
      </c>
    </row>
    <row r="153" spans="1:23" ht="14.45" x14ac:dyDescent="0.3">
      <c r="A153" s="172" t="s">
        <v>1067</v>
      </c>
      <c r="B153" s="78" t="s">
        <v>664</v>
      </c>
      <c r="C153" s="157" t="s">
        <v>477</v>
      </c>
      <c r="D153" s="77" t="s">
        <v>457</v>
      </c>
      <c r="E153" s="87">
        <v>4</v>
      </c>
      <c r="F153" s="94">
        <v>1</v>
      </c>
      <c r="G153" s="95">
        <v>1</v>
      </c>
      <c r="H153" s="90">
        <f>G153/F153</f>
        <v>1</v>
      </c>
      <c r="I153" s="94"/>
      <c r="J153" s="95"/>
      <c r="K153" s="90" t="s">
        <v>26</v>
      </c>
      <c r="L153" s="94">
        <v>2</v>
      </c>
      <c r="M153" s="94">
        <v>1</v>
      </c>
      <c r="N153" s="90">
        <f>M153/L153</f>
        <v>0.5</v>
      </c>
      <c r="O153" s="96">
        <v>1</v>
      </c>
      <c r="P153" s="95">
        <v>1</v>
      </c>
      <c r="Q153" s="90">
        <f>P153/O153</f>
        <v>1</v>
      </c>
      <c r="S153" s="92">
        <f>(M153+P153)/(L153+O153)</f>
        <v>0.66666666666666663</v>
      </c>
      <c r="T153" s="92">
        <f>(G153+M153)/(F153+L153)</f>
        <v>0.66666666666666663</v>
      </c>
      <c r="U153" s="92">
        <f>(J153+P153)/(I153+O153)</f>
        <v>1</v>
      </c>
      <c r="V153" s="162">
        <f>(G153+J153+M153+P153)/E153</f>
        <v>0.75</v>
      </c>
    </row>
    <row r="154" spans="1:23" x14ac:dyDescent="0.25">
      <c r="A154" s="172" t="s">
        <v>1067</v>
      </c>
      <c r="B154" s="78" t="s">
        <v>665</v>
      </c>
      <c r="C154" s="157" t="s">
        <v>477</v>
      </c>
      <c r="D154" s="77" t="s">
        <v>458</v>
      </c>
      <c r="E154" s="87">
        <v>117</v>
      </c>
      <c r="F154" s="94">
        <v>12</v>
      </c>
      <c r="G154" s="95">
        <v>2</v>
      </c>
      <c r="H154" s="90">
        <f>G154/F154</f>
        <v>0.16666666666666666</v>
      </c>
      <c r="I154" s="94">
        <v>41</v>
      </c>
      <c r="J154" s="95">
        <v>1</v>
      </c>
      <c r="K154" s="90">
        <f>J154/I154</f>
        <v>2.4390243902439025E-2</v>
      </c>
      <c r="L154" s="94">
        <v>12</v>
      </c>
      <c r="M154" s="94">
        <v>3</v>
      </c>
      <c r="N154" s="90">
        <f>M154/L154</f>
        <v>0.25</v>
      </c>
      <c r="O154" s="96">
        <v>52</v>
      </c>
      <c r="P154" s="95">
        <v>1</v>
      </c>
      <c r="Q154" s="90">
        <f>P154/O154</f>
        <v>1.9230769230769232E-2</v>
      </c>
      <c r="R154" s="92">
        <f>K154</f>
        <v>2.4390243902439025E-2</v>
      </c>
      <c r="S154" s="92">
        <f>(M154+P154)/(L154+O154)</f>
        <v>6.25E-2</v>
      </c>
      <c r="T154" s="92">
        <f>(G154+M154)/(F154+L154)</f>
        <v>0.20833333333333334</v>
      </c>
      <c r="U154" s="92">
        <f>(J154+P154)/(I154+O154)</f>
        <v>2.1505376344086023E-2</v>
      </c>
      <c r="V154" s="162">
        <f>(G154+J154+M154+P154)/E154</f>
        <v>5.9829059829059832E-2</v>
      </c>
      <c r="W154" s="1" t="s">
        <v>869</v>
      </c>
    </row>
    <row r="155" spans="1:23" ht="14.45" customHeight="1" x14ac:dyDescent="0.3">
      <c r="A155" s="172" t="s">
        <v>1067</v>
      </c>
      <c r="B155" s="78" t="s">
        <v>666</v>
      </c>
      <c r="C155" s="157" t="s">
        <v>477</v>
      </c>
      <c r="D155" s="77" t="s">
        <v>459</v>
      </c>
      <c r="E155" s="87" t="s">
        <v>26</v>
      </c>
      <c r="F155" s="94" t="s">
        <v>26</v>
      </c>
      <c r="G155" s="95" t="s">
        <v>26</v>
      </c>
      <c r="H155" s="90" t="s">
        <v>26</v>
      </c>
      <c r="I155" s="94" t="s">
        <v>26</v>
      </c>
      <c r="J155" s="93" t="s">
        <v>26</v>
      </c>
      <c r="K155" s="90" t="s">
        <v>26</v>
      </c>
      <c r="L155" s="94" t="s">
        <v>26</v>
      </c>
      <c r="M155" s="94" t="s">
        <v>26</v>
      </c>
      <c r="N155" s="90" t="s">
        <v>26</v>
      </c>
      <c r="O155" s="96" t="s">
        <v>26</v>
      </c>
      <c r="P155" s="95" t="s">
        <v>26</v>
      </c>
      <c r="Q155" s="90" t="s">
        <v>26</v>
      </c>
      <c r="R155" s="92" t="str">
        <f>K155</f>
        <v>na</v>
      </c>
      <c r="S155" s="92" t="s">
        <v>26</v>
      </c>
      <c r="T155" s="92" t="s">
        <v>26</v>
      </c>
      <c r="U155" s="92" t="s">
        <v>26</v>
      </c>
      <c r="V155" s="162" t="s">
        <v>26</v>
      </c>
    </row>
    <row r="156" spans="1:23" ht="14.45" customHeight="1" x14ac:dyDescent="0.25">
      <c r="A156" s="172" t="s">
        <v>1067</v>
      </c>
      <c r="B156" s="78" t="s">
        <v>667</v>
      </c>
      <c r="C156" s="157" t="s">
        <v>477</v>
      </c>
      <c r="D156" s="77" t="s">
        <v>460</v>
      </c>
      <c r="E156" s="87" t="s">
        <v>26</v>
      </c>
      <c r="F156" s="94" t="s">
        <v>26</v>
      </c>
      <c r="G156" s="95" t="s">
        <v>26</v>
      </c>
      <c r="H156" s="90" t="s">
        <v>26</v>
      </c>
      <c r="I156" s="94" t="s">
        <v>26</v>
      </c>
      <c r="J156" s="93" t="s">
        <v>26</v>
      </c>
      <c r="K156" s="90" t="s">
        <v>26</v>
      </c>
      <c r="L156" s="94" t="s">
        <v>26</v>
      </c>
      <c r="M156" s="94" t="s">
        <v>26</v>
      </c>
      <c r="N156" s="90" t="s">
        <v>26</v>
      </c>
      <c r="O156" s="96" t="s">
        <v>26</v>
      </c>
      <c r="P156" s="95" t="s">
        <v>26</v>
      </c>
      <c r="Q156" s="90" t="s">
        <v>26</v>
      </c>
      <c r="R156" s="92" t="str">
        <f>K156</f>
        <v>na</v>
      </c>
      <c r="S156" s="92" t="s">
        <v>26</v>
      </c>
      <c r="T156" s="92" t="s">
        <v>26</v>
      </c>
      <c r="U156" s="92" t="s">
        <v>26</v>
      </c>
      <c r="V156" s="162" t="s">
        <v>26</v>
      </c>
    </row>
    <row r="157" spans="1:23" ht="14.45" x14ac:dyDescent="0.3">
      <c r="A157" s="172" t="s">
        <v>1067</v>
      </c>
      <c r="B157" s="78" t="s">
        <v>668</v>
      </c>
      <c r="C157" s="157" t="s">
        <v>477</v>
      </c>
      <c r="D157" s="77" t="s">
        <v>461</v>
      </c>
      <c r="E157" s="87" t="s">
        <v>26</v>
      </c>
      <c r="F157" s="94" t="s">
        <v>26</v>
      </c>
      <c r="G157" s="95" t="s">
        <v>26</v>
      </c>
      <c r="H157" s="90" t="s">
        <v>26</v>
      </c>
      <c r="I157" s="94" t="s">
        <v>26</v>
      </c>
      <c r="J157" s="93" t="s">
        <v>26</v>
      </c>
      <c r="K157" s="90" t="s">
        <v>26</v>
      </c>
      <c r="L157" s="94" t="s">
        <v>26</v>
      </c>
      <c r="M157" s="94" t="s">
        <v>26</v>
      </c>
      <c r="N157" s="90" t="s">
        <v>26</v>
      </c>
      <c r="O157" s="96" t="s">
        <v>26</v>
      </c>
      <c r="P157" s="95" t="s">
        <v>26</v>
      </c>
      <c r="Q157" s="90" t="s">
        <v>26</v>
      </c>
      <c r="R157" s="92" t="str">
        <f>K157</f>
        <v>na</v>
      </c>
      <c r="S157" s="92" t="s">
        <v>26</v>
      </c>
      <c r="T157" s="92" t="s">
        <v>26</v>
      </c>
      <c r="U157" s="92" t="s">
        <v>26</v>
      </c>
      <c r="V157" s="162" t="s">
        <v>26</v>
      </c>
    </row>
    <row r="158" spans="1:23" ht="14.45" customHeight="1" x14ac:dyDescent="0.25">
      <c r="A158" s="172" t="s">
        <v>1067</v>
      </c>
      <c r="B158" s="78" t="s">
        <v>669</v>
      </c>
      <c r="C158" s="157" t="s">
        <v>477</v>
      </c>
      <c r="D158" s="77" t="s">
        <v>462</v>
      </c>
      <c r="E158" s="87">
        <v>72</v>
      </c>
      <c r="F158" s="94">
        <v>18</v>
      </c>
      <c r="G158" s="95">
        <v>15</v>
      </c>
      <c r="H158" s="90">
        <v>0.83333333333333337</v>
      </c>
      <c r="I158" s="94">
        <v>7</v>
      </c>
      <c r="J158" s="93">
        <v>7</v>
      </c>
      <c r="K158" s="90">
        <v>1</v>
      </c>
      <c r="L158" s="94">
        <v>18</v>
      </c>
      <c r="M158" s="94">
        <v>12</v>
      </c>
      <c r="N158" s="90">
        <v>0.66666666666666663</v>
      </c>
      <c r="O158" s="96">
        <v>29</v>
      </c>
      <c r="P158" s="95">
        <v>27</v>
      </c>
      <c r="Q158" s="90">
        <v>0.93103448275862066</v>
      </c>
      <c r="R158" s="92">
        <v>1</v>
      </c>
      <c r="S158" s="92">
        <v>0.82978723404255317</v>
      </c>
      <c r="T158" s="92">
        <v>0.75</v>
      </c>
      <c r="U158" s="92">
        <v>0.94444444444444442</v>
      </c>
      <c r="V158" s="162">
        <v>0.84722222222222221</v>
      </c>
      <c r="W158" s="1" t="s">
        <v>880</v>
      </c>
    </row>
    <row r="159" spans="1:23" ht="14.45" x14ac:dyDescent="0.3">
      <c r="A159" s="172" t="s">
        <v>1067</v>
      </c>
      <c r="B159" s="78" t="s">
        <v>670</v>
      </c>
      <c r="C159" s="157" t="s">
        <v>477</v>
      </c>
      <c r="D159" s="77" t="s">
        <v>463</v>
      </c>
      <c r="E159" s="87">
        <v>106</v>
      </c>
      <c r="F159" s="94">
        <v>26</v>
      </c>
      <c r="G159" s="95">
        <v>26</v>
      </c>
      <c r="H159" s="90">
        <v>1</v>
      </c>
      <c r="I159" s="94">
        <v>20</v>
      </c>
      <c r="J159" s="95">
        <v>15</v>
      </c>
      <c r="K159" s="90">
        <v>0.75</v>
      </c>
      <c r="L159" s="94">
        <v>15</v>
      </c>
      <c r="M159" s="94">
        <v>12</v>
      </c>
      <c r="N159" s="90">
        <v>0.8</v>
      </c>
      <c r="O159" s="96">
        <v>45</v>
      </c>
      <c r="P159" s="95">
        <v>40</v>
      </c>
      <c r="Q159" s="90">
        <v>0.88888888888888884</v>
      </c>
      <c r="R159" s="92">
        <v>0.75</v>
      </c>
      <c r="S159" s="92">
        <v>0.8666666666666667</v>
      </c>
      <c r="T159" s="92">
        <v>0.92682926829268297</v>
      </c>
      <c r="U159" s="92">
        <v>0.84615384615384615</v>
      </c>
      <c r="V159" s="162">
        <v>0.87735849056603776</v>
      </c>
    </row>
    <row r="160" spans="1:23" ht="14.45" x14ac:dyDescent="0.3">
      <c r="A160" s="172" t="s">
        <v>1067</v>
      </c>
      <c r="B160" s="78" t="s">
        <v>671</v>
      </c>
      <c r="C160" s="157" t="s">
        <v>477</v>
      </c>
      <c r="D160" s="77" t="s">
        <v>464</v>
      </c>
      <c r="E160" s="87" t="s">
        <v>26</v>
      </c>
      <c r="F160" s="94" t="s">
        <v>26</v>
      </c>
      <c r="G160" s="95" t="s">
        <v>26</v>
      </c>
      <c r="H160" s="90" t="s">
        <v>26</v>
      </c>
      <c r="I160" s="94" t="s">
        <v>26</v>
      </c>
      <c r="J160" s="93" t="s">
        <v>26</v>
      </c>
      <c r="K160" s="90" t="s">
        <v>26</v>
      </c>
      <c r="L160" s="94" t="s">
        <v>26</v>
      </c>
      <c r="M160" s="94" t="s">
        <v>26</v>
      </c>
      <c r="N160" s="90" t="s">
        <v>26</v>
      </c>
      <c r="O160" s="96" t="s">
        <v>26</v>
      </c>
      <c r="P160" s="95" t="s">
        <v>26</v>
      </c>
      <c r="Q160" s="90" t="s">
        <v>26</v>
      </c>
      <c r="R160" s="92" t="s">
        <v>26</v>
      </c>
      <c r="S160" s="92" t="s">
        <v>26</v>
      </c>
      <c r="T160" s="92" t="s">
        <v>26</v>
      </c>
      <c r="U160" s="92" t="s">
        <v>26</v>
      </c>
      <c r="V160" s="162" t="s">
        <v>26</v>
      </c>
    </row>
    <row r="161" spans="1:23" ht="14.45" x14ac:dyDescent="0.3">
      <c r="A161" s="172" t="s">
        <v>1067</v>
      </c>
      <c r="B161" s="78" t="s">
        <v>672</v>
      </c>
      <c r="C161" s="157" t="s">
        <v>477</v>
      </c>
      <c r="D161" s="77" t="s">
        <v>465</v>
      </c>
      <c r="E161" s="87">
        <v>1</v>
      </c>
      <c r="F161" s="94" t="s">
        <v>26</v>
      </c>
      <c r="G161" s="95" t="s">
        <v>26</v>
      </c>
      <c r="H161" s="90" t="s">
        <v>26</v>
      </c>
      <c r="I161" s="94">
        <v>1</v>
      </c>
      <c r="J161" s="95">
        <v>0</v>
      </c>
      <c r="K161" s="90">
        <v>0</v>
      </c>
      <c r="L161" s="94" t="s">
        <v>26</v>
      </c>
      <c r="M161" s="94" t="s">
        <v>26</v>
      </c>
      <c r="N161" s="90" t="s">
        <v>26</v>
      </c>
      <c r="O161" s="96" t="s">
        <v>26</v>
      </c>
      <c r="P161" s="95" t="s">
        <v>26</v>
      </c>
      <c r="Q161" s="90" t="s">
        <v>26</v>
      </c>
      <c r="R161" s="92">
        <v>0</v>
      </c>
      <c r="S161" s="92" t="s">
        <v>26</v>
      </c>
      <c r="T161" s="92" t="s">
        <v>26</v>
      </c>
      <c r="U161" s="92">
        <v>0</v>
      </c>
      <c r="V161" s="162">
        <v>0</v>
      </c>
    </row>
    <row r="162" spans="1:23" ht="14.45" x14ac:dyDescent="0.3">
      <c r="A162" s="172" t="s">
        <v>1067</v>
      </c>
      <c r="B162" s="78" t="s">
        <v>673</v>
      </c>
      <c r="C162" s="157" t="s">
        <v>477</v>
      </c>
      <c r="D162" s="77" t="s">
        <v>466</v>
      </c>
      <c r="E162" s="87">
        <v>2</v>
      </c>
      <c r="F162" s="94" t="s">
        <v>26</v>
      </c>
      <c r="G162" s="95" t="s">
        <v>26</v>
      </c>
      <c r="H162" s="90" t="s">
        <v>26</v>
      </c>
      <c r="I162" s="94" t="s">
        <v>26</v>
      </c>
      <c r="J162" s="93" t="s">
        <v>26</v>
      </c>
      <c r="K162" s="90" t="s">
        <v>26</v>
      </c>
      <c r="L162" s="94">
        <v>2</v>
      </c>
      <c r="M162" s="94">
        <v>0</v>
      </c>
      <c r="N162" s="90">
        <v>0</v>
      </c>
      <c r="O162" s="96" t="s">
        <v>26</v>
      </c>
      <c r="P162" s="95" t="s">
        <v>26</v>
      </c>
      <c r="Q162" s="90" t="s">
        <v>26</v>
      </c>
      <c r="R162" s="92" t="s">
        <v>26</v>
      </c>
      <c r="S162" s="92">
        <v>0</v>
      </c>
      <c r="T162" s="92">
        <v>0</v>
      </c>
      <c r="U162" s="92" t="s">
        <v>26</v>
      </c>
      <c r="V162" s="162">
        <v>0</v>
      </c>
    </row>
    <row r="163" spans="1:23" x14ac:dyDescent="0.25">
      <c r="A163" s="172" t="s">
        <v>1067</v>
      </c>
      <c r="B163" s="78" t="s">
        <v>674</v>
      </c>
      <c r="C163" s="157" t="s">
        <v>477</v>
      </c>
      <c r="D163" s="77" t="s">
        <v>467</v>
      </c>
      <c r="E163" s="87">
        <v>7</v>
      </c>
      <c r="F163" s="94">
        <v>4</v>
      </c>
      <c r="G163" s="95">
        <v>0</v>
      </c>
      <c r="H163" s="90">
        <v>0</v>
      </c>
      <c r="I163" s="94" t="s">
        <v>26</v>
      </c>
      <c r="J163" s="93" t="s">
        <v>26</v>
      </c>
      <c r="K163" s="90" t="s">
        <v>26</v>
      </c>
      <c r="L163" s="94">
        <v>3</v>
      </c>
      <c r="M163" s="94">
        <v>0</v>
      </c>
      <c r="N163" s="90">
        <v>0</v>
      </c>
      <c r="O163" s="96" t="s">
        <v>26</v>
      </c>
      <c r="P163" s="95" t="s">
        <v>26</v>
      </c>
      <c r="Q163" s="90" t="s">
        <v>26</v>
      </c>
      <c r="R163" s="92">
        <f>H163</f>
        <v>0</v>
      </c>
      <c r="S163" s="92">
        <v>0</v>
      </c>
      <c r="T163" s="92">
        <v>0</v>
      </c>
      <c r="U163" s="92" t="s">
        <v>26</v>
      </c>
      <c r="V163" s="162">
        <v>0</v>
      </c>
    </row>
    <row r="164" spans="1:23" x14ac:dyDescent="0.25">
      <c r="A164" s="172" t="s">
        <v>1067</v>
      </c>
      <c r="B164" s="78" t="s">
        <v>675</v>
      </c>
      <c r="C164" s="157" t="s">
        <v>477</v>
      </c>
      <c r="D164" s="77" t="s">
        <v>468</v>
      </c>
      <c r="E164" s="87">
        <v>15</v>
      </c>
      <c r="F164" s="94">
        <v>1</v>
      </c>
      <c r="G164" s="95">
        <v>0</v>
      </c>
      <c r="H164" s="90">
        <v>0</v>
      </c>
      <c r="I164" s="94">
        <v>7</v>
      </c>
      <c r="J164" s="95">
        <v>5</v>
      </c>
      <c r="K164" s="90">
        <v>0.7142857142857143</v>
      </c>
      <c r="L164" s="94">
        <v>5</v>
      </c>
      <c r="M164" s="94">
        <v>2</v>
      </c>
      <c r="N164" s="90">
        <v>0.4</v>
      </c>
      <c r="O164" s="96">
        <v>2</v>
      </c>
      <c r="P164" s="95">
        <v>1</v>
      </c>
      <c r="Q164" s="90">
        <v>0.5</v>
      </c>
      <c r="R164" s="92">
        <v>0.7142857142857143</v>
      </c>
      <c r="S164" s="92">
        <v>0.42857142857142855</v>
      </c>
      <c r="T164" s="92">
        <v>0.33333333333333331</v>
      </c>
      <c r="U164" s="92">
        <v>0.66666666666666663</v>
      </c>
      <c r="V164" s="162">
        <f>(G164+J164+M164+P164)/E164</f>
        <v>0.53333333333333333</v>
      </c>
      <c r="W164" s="1" t="s">
        <v>871</v>
      </c>
    </row>
    <row r="165" spans="1:23" ht="14.45" customHeight="1" x14ac:dyDescent="0.25">
      <c r="A165" s="172" t="s">
        <v>1067</v>
      </c>
      <c r="B165" s="78" t="s">
        <v>676</v>
      </c>
      <c r="C165" s="157" t="s">
        <v>477</v>
      </c>
      <c r="D165" s="77" t="s">
        <v>469</v>
      </c>
      <c r="E165" s="87">
        <v>2</v>
      </c>
      <c r="F165" s="94" t="s">
        <v>26</v>
      </c>
      <c r="G165" s="95" t="s">
        <v>26</v>
      </c>
      <c r="H165" s="90" t="s">
        <v>26</v>
      </c>
      <c r="I165" s="94" t="s">
        <v>26</v>
      </c>
      <c r="J165" s="93" t="s">
        <v>26</v>
      </c>
      <c r="K165" s="90" t="s">
        <v>26</v>
      </c>
      <c r="L165" s="94">
        <v>2</v>
      </c>
      <c r="M165" s="94">
        <v>0</v>
      </c>
      <c r="N165" s="90">
        <v>0</v>
      </c>
      <c r="O165" s="96" t="s">
        <v>26</v>
      </c>
      <c r="P165" s="95" t="s">
        <v>26</v>
      </c>
      <c r="Q165" s="90" t="s">
        <v>26</v>
      </c>
      <c r="R165" s="92" t="s">
        <v>26</v>
      </c>
      <c r="S165" s="92">
        <v>0</v>
      </c>
      <c r="T165" s="92">
        <v>0</v>
      </c>
      <c r="U165" s="92" t="s">
        <v>26</v>
      </c>
      <c r="V165" s="162">
        <v>0</v>
      </c>
    </row>
    <row r="166" spans="1:23" ht="14.45" x14ac:dyDescent="0.3">
      <c r="A166" s="172" t="s">
        <v>1067</v>
      </c>
      <c r="B166" s="78" t="s">
        <v>677</v>
      </c>
      <c r="C166" s="157" t="s">
        <v>477</v>
      </c>
      <c r="D166" s="77" t="s">
        <v>470</v>
      </c>
      <c r="E166" s="87">
        <v>2</v>
      </c>
      <c r="F166" s="94">
        <v>1</v>
      </c>
      <c r="G166" s="95">
        <v>0</v>
      </c>
      <c r="H166" s="90">
        <v>0</v>
      </c>
      <c r="I166" s="94">
        <v>1</v>
      </c>
      <c r="J166" s="95">
        <v>1</v>
      </c>
      <c r="K166" s="90">
        <v>1</v>
      </c>
      <c r="L166" s="94" t="s">
        <v>26</v>
      </c>
      <c r="M166" s="94" t="s">
        <v>26</v>
      </c>
      <c r="N166" s="90" t="s">
        <v>26</v>
      </c>
      <c r="O166" s="96" t="s">
        <v>26</v>
      </c>
      <c r="P166" s="95" t="s">
        <v>26</v>
      </c>
      <c r="Q166" s="90" t="s">
        <v>26</v>
      </c>
      <c r="R166" s="92">
        <v>1</v>
      </c>
      <c r="S166" s="92" t="s">
        <v>26</v>
      </c>
      <c r="T166" s="92">
        <v>0</v>
      </c>
      <c r="U166" s="92">
        <v>1</v>
      </c>
      <c r="V166" s="162">
        <v>0.5</v>
      </c>
    </row>
    <row r="167" spans="1:23" ht="14.45" x14ac:dyDescent="0.3">
      <c r="A167" s="172" t="s">
        <v>1067</v>
      </c>
      <c r="B167" s="78" t="s">
        <v>678</v>
      </c>
      <c r="C167" s="157" t="s">
        <v>477</v>
      </c>
      <c r="D167" s="77" t="s">
        <v>471</v>
      </c>
      <c r="E167" s="87">
        <v>1</v>
      </c>
      <c r="F167" s="94">
        <v>1</v>
      </c>
      <c r="G167" s="95">
        <v>1</v>
      </c>
      <c r="H167" s="90">
        <v>1</v>
      </c>
      <c r="I167" s="94" t="s">
        <v>26</v>
      </c>
      <c r="J167" s="93" t="s">
        <v>26</v>
      </c>
      <c r="K167" s="90" t="s">
        <v>26</v>
      </c>
      <c r="L167" s="94" t="s">
        <v>26</v>
      </c>
      <c r="M167" s="94" t="s">
        <v>26</v>
      </c>
      <c r="N167" s="90" t="s">
        <v>26</v>
      </c>
      <c r="O167" s="96" t="s">
        <v>26</v>
      </c>
      <c r="P167" s="95" t="s">
        <v>26</v>
      </c>
      <c r="Q167" s="90" t="s">
        <v>26</v>
      </c>
      <c r="R167" s="92" t="s">
        <v>26</v>
      </c>
      <c r="S167" s="92" t="s">
        <v>26</v>
      </c>
      <c r="T167" s="92">
        <v>1</v>
      </c>
      <c r="U167" s="92" t="s">
        <v>26</v>
      </c>
      <c r="V167" s="162">
        <v>1</v>
      </c>
    </row>
    <row r="168" spans="1:23" ht="14.45" x14ac:dyDescent="0.3">
      <c r="A168" s="172" t="s">
        <v>1067</v>
      </c>
      <c r="B168" s="78" t="s">
        <v>679</v>
      </c>
      <c r="C168" s="157" t="s">
        <v>477</v>
      </c>
      <c r="D168" s="77" t="s">
        <v>472</v>
      </c>
      <c r="E168" s="87">
        <v>99</v>
      </c>
      <c r="F168" s="94">
        <v>25</v>
      </c>
      <c r="G168" s="95">
        <v>0</v>
      </c>
      <c r="H168" s="90">
        <v>0</v>
      </c>
      <c r="I168" s="94">
        <v>6</v>
      </c>
      <c r="J168" s="95">
        <v>0</v>
      </c>
      <c r="K168" s="90">
        <v>0</v>
      </c>
      <c r="L168" s="94">
        <v>55</v>
      </c>
      <c r="M168" s="94">
        <v>0</v>
      </c>
      <c r="N168" s="90">
        <v>0</v>
      </c>
      <c r="O168" s="96">
        <v>13</v>
      </c>
      <c r="P168" s="95">
        <v>0</v>
      </c>
      <c r="Q168" s="90">
        <v>0</v>
      </c>
      <c r="R168" s="92">
        <v>0</v>
      </c>
      <c r="S168" s="92">
        <v>0</v>
      </c>
      <c r="T168" s="92">
        <v>0</v>
      </c>
      <c r="U168" s="92">
        <v>0</v>
      </c>
      <c r="V168" s="162">
        <v>0</v>
      </c>
    </row>
    <row r="169" spans="1:23" ht="14.45" customHeight="1" x14ac:dyDescent="0.3">
      <c r="A169" s="172" t="s">
        <v>1067</v>
      </c>
      <c r="B169" s="78" t="s">
        <v>680</v>
      </c>
      <c r="C169" s="157" t="s">
        <v>477</v>
      </c>
      <c r="D169" s="77" t="s">
        <v>473</v>
      </c>
      <c r="E169" s="87">
        <v>23</v>
      </c>
      <c r="F169" s="94">
        <v>1</v>
      </c>
      <c r="G169" s="95">
        <v>1</v>
      </c>
      <c r="H169" s="90">
        <v>1</v>
      </c>
      <c r="I169" s="94">
        <v>1</v>
      </c>
      <c r="J169" s="95">
        <v>0</v>
      </c>
      <c r="K169" s="90">
        <v>0</v>
      </c>
      <c r="L169" s="94">
        <v>2</v>
      </c>
      <c r="M169" s="94">
        <v>0</v>
      </c>
      <c r="N169" s="90">
        <v>0</v>
      </c>
      <c r="O169" s="96">
        <v>19</v>
      </c>
      <c r="P169" s="95">
        <v>15</v>
      </c>
      <c r="Q169" s="90">
        <v>0.78947368421052633</v>
      </c>
      <c r="R169" s="92">
        <v>0</v>
      </c>
      <c r="S169" s="92">
        <v>0.7142857142857143</v>
      </c>
      <c r="T169" s="92">
        <v>0.33333333333333331</v>
      </c>
      <c r="U169" s="92">
        <v>0.75</v>
      </c>
      <c r="V169" s="162">
        <v>0.69565217391304346</v>
      </c>
    </row>
    <row r="170" spans="1:23" ht="14.45" customHeight="1" x14ac:dyDescent="0.3">
      <c r="A170" s="172" t="s">
        <v>1067</v>
      </c>
      <c r="B170" s="78" t="s">
        <v>681</v>
      </c>
      <c r="C170" s="157" t="s">
        <v>477</v>
      </c>
      <c r="D170" s="77" t="s">
        <v>474</v>
      </c>
      <c r="E170" s="87">
        <v>37</v>
      </c>
      <c r="F170" s="94">
        <v>5</v>
      </c>
      <c r="G170" s="95">
        <v>1</v>
      </c>
      <c r="H170" s="90">
        <v>0.2</v>
      </c>
      <c r="I170" s="94">
        <v>2</v>
      </c>
      <c r="J170" s="95">
        <v>2</v>
      </c>
      <c r="K170" s="90">
        <v>1</v>
      </c>
      <c r="L170" s="94">
        <v>25</v>
      </c>
      <c r="M170" s="94">
        <v>3</v>
      </c>
      <c r="N170" s="90">
        <v>0.12</v>
      </c>
      <c r="O170" s="96">
        <v>5</v>
      </c>
      <c r="P170" s="95">
        <v>0</v>
      </c>
      <c r="Q170" s="90">
        <v>0</v>
      </c>
      <c r="R170" s="92">
        <v>1</v>
      </c>
      <c r="S170" s="92">
        <v>0.1</v>
      </c>
      <c r="T170" s="92">
        <v>0.13333333333333333</v>
      </c>
      <c r="U170" s="92">
        <v>0.2857142857142857</v>
      </c>
      <c r="V170" s="162">
        <v>0.16216216216216217</v>
      </c>
    </row>
    <row r="171" spans="1:23" x14ac:dyDescent="0.25">
      <c r="A171" s="172" t="s">
        <v>1067</v>
      </c>
      <c r="B171" s="78" t="s">
        <v>682</v>
      </c>
      <c r="C171" s="157" t="s">
        <v>477</v>
      </c>
      <c r="D171" s="77" t="s">
        <v>475</v>
      </c>
      <c r="E171" s="87">
        <v>44</v>
      </c>
      <c r="F171" s="94" t="s">
        <v>26</v>
      </c>
      <c r="G171" s="95" t="s">
        <v>26</v>
      </c>
      <c r="H171" s="90" t="s">
        <v>26</v>
      </c>
      <c r="I171" s="94">
        <v>11</v>
      </c>
      <c r="J171" s="95">
        <v>1</v>
      </c>
      <c r="K171" s="90">
        <v>9.0909090909090912E-2</v>
      </c>
      <c r="L171" s="94">
        <v>2</v>
      </c>
      <c r="M171" s="94">
        <v>2</v>
      </c>
      <c r="N171" s="90">
        <v>1</v>
      </c>
      <c r="O171" s="96">
        <v>31</v>
      </c>
      <c r="P171" s="95">
        <v>30</v>
      </c>
      <c r="Q171" s="90">
        <v>0.967741935483871</v>
      </c>
      <c r="R171" s="92">
        <v>9.0909090909090912E-2</v>
      </c>
      <c r="S171" s="92">
        <v>0.96969696969696972</v>
      </c>
      <c r="T171" s="92">
        <v>1</v>
      </c>
      <c r="U171" s="92">
        <v>0.73809523809523814</v>
      </c>
      <c r="V171" s="162">
        <v>0.75</v>
      </c>
      <c r="W171" s="1" t="s">
        <v>872</v>
      </c>
    </row>
    <row r="172" spans="1:23" ht="14.45" customHeight="1" x14ac:dyDescent="0.3">
      <c r="A172" s="172" t="s">
        <v>1067</v>
      </c>
      <c r="B172" s="78" t="s">
        <v>683</v>
      </c>
      <c r="C172" s="157" t="s">
        <v>477</v>
      </c>
      <c r="D172" s="79" t="s">
        <v>476</v>
      </c>
      <c r="E172" s="97" t="s">
        <v>26</v>
      </c>
      <c r="F172" s="94" t="s">
        <v>26</v>
      </c>
      <c r="G172" s="95" t="s">
        <v>26</v>
      </c>
      <c r="H172" s="90" t="s">
        <v>26</v>
      </c>
      <c r="I172" s="94" t="s">
        <v>26</v>
      </c>
      <c r="J172" s="93" t="s">
        <v>26</v>
      </c>
      <c r="K172" s="90" t="s">
        <v>26</v>
      </c>
      <c r="L172" s="94" t="s">
        <v>26</v>
      </c>
      <c r="M172" s="94" t="s">
        <v>26</v>
      </c>
      <c r="N172" s="90" t="s">
        <v>26</v>
      </c>
      <c r="O172" s="96" t="s">
        <v>26</v>
      </c>
      <c r="P172" s="95" t="s">
        <v>26</v>
      </c>
      <c r="Q172" s="90" t="s">
        <v>26</v>
      </c>
      <c r="R172" s="92" t="s">
        <v>26</v>
      </c>
      <c r="S172" s="92" t="s">
        <v>26</v>
      </c>
      <c r="T172" s="92" t="s">
        <v>26</v>
      </c>
      <c r="U172" s="92" t="s">
        <v>26</v>
      </c>
      <c r="V172" s="162" t="s">
        <v>26</v>
      </c>
    </row>
    <row r="173" spans="1:23" ht="14.45" customHeight="1" x14ac:dyDescent="0.25">
      <c r="A173" s="172" t="s">
        <v>1067</v>
      </c>
      <c r="B173" s="78" t="s">
        <v>684</v>
      </c>
      <c r="C173" s="157" t="s">
        <v>478</v>
      </c>
      <c r="D173" s="80" t="s">
        <v>479</v>
      </c>
      <c r="E173" s="141">
        <v>10</v>
      </c>
      <c r="F173" s="145">
        <v>3</v>
      </c>
      <c r="G173" s="145">
        <v>3</v>
      </c>
      <c r="H173" s="142">
        <f>G173/F173</f>
        <v>1</v>
      </c>
      <c r="I173" s="145">
        <v>2</v>
      </c>
      <c r="J173" s="145">
        <v>2</v>
      </c>
      <c r="K173" s="142">
        <v>1</v>
      </c>
      <c r="L173" s="145">
        <v>2</v>
      </c>
      <c r="M173" s="145">
        <v>0</v>
      </c>
      <c r="N173" s="143">
        <f>M173/L173</f>
        <v>0</v>
      </c>
      <c r="O173" s="144">
        <v>10</v>
      </c>
      <c r="P173" s="145">
        <v>3</v>
      </c>
      <c r="Q173" s="142">
        <f>P173/O173</f>
        <v>0.3</v>
      </c>
      <c r="R173" s="74">
        <f>(G173+J173)/(F173+I173)</f>
        <v>1</v>
      </c>
      <c r="S173" s="74">
        <f>(M173+P173)/(L173+O173)</f>
        <v>0.25</v>
      </c>
      <c r="T173" s="74">
        <f>(G173+M173)/(F173+L173)</f>
        <v>0.6</v>
      </c>
      <c r="U173" s="74">
        <f>(J173+P173)/(I173+O173)</f>
        <v>0.41666666666666669</v>
      </c>
      <c r="V173" s="164">
        <f>(G173+J173+M173+P173)/E173</f>
        <v>0.8</v>
      </c>
      <c r="W173" s="1" t="s">
        <v>873</v>
      </c>
    </row>
    <row r="174" spans="1:23" ht="14.45" x14ac:dyDescent="0.3">
      <c r="A174" s="172" t="s">
        <v>1067</v>
      </c>
      <c r="B174" s="78" t="s">
        <v>685</v>
      </c>
      <c r="C174" s="157" t="s">
        <v>478</v>
      </c>
      <c r="D174" s="80" t="s">
        <v>480</v>
      </c>
      <c r="E174" s="97">
        <v>8</v>
      </c>
      <c r="F174" s="94" t="s">
        <v>26</v>
      </c>
      <c r="G174" s="95" t="s">
        <v>26</v>
      </c>
      <c r="H174" s="90" t="s">
        <v>26</v>
      </c>
      <c r="I174" s="94">
        <v>2</v>
      </c>
      <c r="J174" s="95">
        <v>2</v>
      </c>
      <c r="K174" s="90">
        <v>1</v>
      </c>
      <c r="L174" s="94">
        <v>3</v>
      </c>
      <c r="M174" s="94">
        <v>2</v>
      </c>
      <c r="N174" s="90">
        <v>0.66666666666666663</v>
      </c>
      <c r="O174" s="96">
        <v>3</v>
      </c>
      <c r="P174" s="95">
        <v>2</v>
      </c>
      <c r="Q174" s="90">
        <v>0.66666666666666663</v>
      </c>
      <c r="R174" s="92">
        <v>1</v>
      </c>
      <c r="S174" s="92">
        <v>0.66666666666666663</v>
      </c>
      <c r="T174" s="92">
        <v>0.66666666666666663</v>
      </c>
      <c r="U174" s="92">
        <v>0.8</v>
      </c>
      <c r="V174" s="162">
        <v>0.75</v>
      </c>
    </row>
    <row r="175" spans="1:23" ht="14.45" x14ac:dyDescent="0.3">
      <c r="A175" s="172" t="s">
        <v>1067</v>
      </c>
      <c r="B175" s="78" t="s">
        <v>686</v>
      </c>
      <c r="C175" s="157" t="s">
        <v>478</v>
      </c>
      <c r="D175" s="80" t="s">
        <v>481</v>
      </c>
      <c r="E175" s="97">
        <v>12</v>
      </c>
      <c r="F175" s="94">
        <v>8</v>
      </c>
      <c r="G175" s="95">
        <v>6</v>
      </c>
      <c r="H175" s="90">
        <v>0.75</v>
      </c>
      <c r="I175" s="94" t="s">
        <v>26</v>
      </c>
      <c r="J175" s="95" t="s">
        <v>26</v>
      </c>
      <c r="K175" s="90" t="s">
        <v>26</v>
      </c>
      <c r="L175" s="94">
        <v>4</v>
      </c>
      <c r="M175" s="94">
        <v>3</v>
      </c>
      <c r="N175" s="90">
        <v>0.75</v>
      </c>
      <c r="O175" s="96" t="s">
        <v>26</v>
      </c>
      <c r="P175" s="95" t="s">
        <v>26</v>
      </c>
      <c r="Q175" s="90" t="s">
        <v>26</v>
      </c>
      <c r="R175" s="92">
        <v>0.75</v>
      </c>
      <c r="S175" s="92">
        <v>0.75</v>
      </c>
      <c r="T175" s="92">
        <v>0.75</v>
      </c>
      <c r="U175" s="92" t="s">
        <v>26</v>
      </c>
      <c r="V175" s="162">
        <v>0.75</v>
      </c>
    </row>
    <row r="176" spans="1:23" ht="14.45" customHeight="1" x14ac:dyDescent="0.3">
      <c r="A176" s="172" t="s">
        <v>1067</v>
      </c>
      <c r="B176" s="78" t="s">
        <v>687</v>
      </c>
      <c r="C176" s="157" t="s">
        <v>478</v>
      </c>
      <c r="D176" s="80" t="s">
        <v>482</v>
      </c>
      <c r="E176" s="97">
        <v>8</v>
      </c>
      <c r="F176" s="94">
        <v>6</v>
      </c>
      <c r="G176" s="95">
        <v>6</v>
      </c>
      <c r="H176" s="90">
        <v>1</v>
      </c>
      <c r="I176" s="94">
        <v>1</v>
      </c>
      <c r="J176" s="95">
        <v>1</v>
      </c>
      <c r="K176" s="90">
        <v>1</v>
      </c>
      <c r="L176" s="94" t="s">
        <v>26</v>
      </c>
      <c r="M176" s="94" t="s">
        <v>26</v>
      </c>
      <c r="N176" s="90" t="s">
        <v>26</v>
      </c>
      <c r="O176" s="96">
        <v>1</v>
      </c>
      <c r="P176" s="95">
        <v>1</v>
      </c>
      <c r="Q176" s="90">
        <v>1</v>
      </c>
      <c r="R176" s="92">
        <v>1</v>
      </c>
      <c r="S176" s="92">
        <v>1</v>
      </c>
      <c r="T176" s="92">
        <v>1</v>
      </c>
      <c r="U176" s="92">
        <v>1</v>
      </c>
      <c r="V176" s="162">
        <v>1</v>
      </c>
    </row>
    <row r="177" spans="1:23" x14ac:dyDescent="0.25">
      <c r="A177" s="172" t="s">
        <v>1067</v>
      </c>
      <c r="B177" s="78" t="s">
        <v>688</v>
      </c>
      <c r="C177" s="157" t="s">
        <v>478</v>
      </c>
      <c r="D177" s="80" t="s">
        <v>483</v>
      </c>
      <c r="E177" s="97">
        <v>2</v>
      </c>
      <c r="F177" s="94" t="s">
        <v>26</v>
      </c>
      <c r="G177" s="95" t="s">
        <v>26</v>
      </c>
      <c r="H177" s="90" t="s">
        <v>26</v>
      </c>
      <c r="I177" s="94" t="s">
        <v>26</v>
      </c>
      <c r="J177" s="93" t="s">
        <v>26</v>
      </c>
      <c r="K177" s="90" t="s">
        <v>26</v>
      </c>
      <c r="L177" s="94" t="s">
        <v>26</v>
      </c>
      <c r="M177" s="94" t="s">
        <v>26</v>
      </c>
      <c r="N177" s="90" t="s">
        <v>26</v>
      </c>
      <c r="O177" s="96">
        <v>2</v>
      </c>
      <c r="P177" s="95">
        <v>2</v>
      </c>
      <c r="Q177" s="90">
        <v>1</v>
      </c>
      <c r="R177" s="92" t="s">
        <v>26</v>
      </c>
      <c r="S177" s="92">
        <v>1</v>
      </c>
      <c r="T177" s="92" t="s">
        <v>26</v>
      </c>
      <c r="U177" s="92">
        <v>1</v>
      </c>
      <c r="V177" s="162">
        <v>1</v>
      </c>
    </row>
    <row r="178" spans="1:23" ht="14.45" customHeight="1" x14ac:dyDescent="0.25">
      <c r="A178" s="172" t="s">
        <v>1067</v>
      </c>
      <c r="B178" s="78" t="s">
        <v>689</v>
      </c>
      <c r="C178" s="157" t="s">
        <v>478</v>
      </c>
      <c r="D178" s="80" t="s">
        <v>484</v>
      </c>
      <c r="E178" s="97">
        <v>128</v>
      </c>
      <c r="F178" s="94">
        <v>28</v>
      </c>
      <c r="G178" s="95">
        <v>25</v>
      </c>
      <c r="H178" s="90">
        <v>0.8928571428571429</v>
      </c>
      <c r="I178" s="94">
        <v>42</v>
      </c>
      <c r="J178" s="95">
        <v>40</v>
      </c>
      <c r="K178" s="90">
        <f>J178/I178</f>
        <v>0.95238095238095233</v>
      </c>
      <c r="L178" s="94">
        <v>26</v>
      </c>
      <c r="M178" s="94">
        <v>19</v>
      </c>
      <c r="N178" s="90">
        <v>0.73076923076923073</v>
      </c>
      <c r="O178" s="96">
        <v>32</v>
      </c>
      <c r="P178" s="95">
        <v>27</v>
      </c>
      <c r="Q178" s="90">
        <v>0.84375</v>
      </c>
      <c r="R178" s="92">
        <v>0.9285714285714286</v>
      </c>
      <c r="S178" s="92">
        <v>0.7931034482758621</v>
      </c>
      <c r="T178" s="92">
        <v>0.81481481481481477</v>
      </c>
      <c r="U178" s="92">
        <v>0.90540540540540537</v>
      </c>
      <c r="V178" s="162">
        <v>0.8671875</v>
      </c>
      <c r="W178" s="1" t="s">
        <v>874</v>
      </c>
    </row>
    <row r="179" spans="1:23" ht="14.45" customHeight="1" x14ac:dyDescent="0.3">
      <c r="A179" s="172" t="s">
        <v>1067</v>
      </c>
      <c r="B179" s="78" t="s">
        <v>690</v>
      </c>
      <c r="C179" s="157" t="s">
        <v>478</v>
      </c>
      <c r="D179" s="80" t="s">
        <v>485</v>
      </c>
      <c r="E179" s="97">
        <v>10</v>
      </c>
      <c r="F179" s="94" t="s">
        <v>26</v>
      </c>
      <c r="G179" s="95" t="s">
        <v>26</v>
      </c>
      <c r="H179" s="90" t="s">
        <v>26</v>
      </c>
      <c r="I179" s="94">
        <v>8</v>
      </c>
      <c r="J179" s="95">
        <v>7</v>
      </c>
      <c r="K179" s="90">
        <f>J179/I179</f>
        <v>0.875</v>
      </c>
      <c r="L179" s="94" t="s">
        <v>26</v>
      </c>
      <c r="M179" s="94" t="s">
        <v>26</v>
      </c>
      <c r="N179" s="90" t="s">
        <v>26</v>
      </c>
      <c r="O179" s="96">
        <v>2</v>
      </c>
      <c r="P179" s="95">
        <v>2</v>
      </c>
      <c r="Q179" s="90">
        <v>1</v>
      </c>
      <c r="R179" s="92">
        <v>0.875</v>
      </c>
      <c r="S179" s="92">
        <v>1</v>
      </c>
      <c r="T179" s="92" t="s">
        <v>26</v>
      </c>
      <c r="U179" s="92">
        <v>0.9</v>
      </c>
      <c r="V179" s="162">
        <v>0.9</v>
      </c>
    </row>
    <row r="180" spans="1:23" ht="14.45" customHeight="1" x14ac:dyDescent="0.3">
      <c r="A180" s="172" t="s">
        <v>1067</v>
      </c>
      <c r="B180" s="78" t="s">
        <v>691</v>
      </c>
      <c r="C180" s="157" t="s">
        <v>478</v>
      </c>
      <c r="D180" s="80" t="s">
        <v>486</v>
      </c>
      <c r="E180" s="97">
        <v>4</v>
      </c>
      <c r="F180" s="94">
        <v>1</v>
      </c>
      <c r="G180" s="95">
        <v>0</v>
      </c>
      <c r="H180" s="90">
        <v>0</v>
      </c>
      <c r="I180" s="94" t="s">
        <v>26</v>
      </c>
      <c r="J180" s="95" t="s">
        <v>26</v>
      </c>
      <c r="K180" s="90" t="s">
        <v>26</v>
      </c>
      <c r="L180" s="94">
        <v>3</v>
      </c>
      <c r="M180" s="94">
        <v>0</v>
      </c>
      <c r="N180" s="90">
        <v>0</v>
      </c>
      <c r="O180" s="96" t="s">
        <v>26</v>
      </c>
      <c r="P180" s="95" t="s">
        <v>26</v>
      </c>
      <c r="Q180" s="90" t="s">
        <v>26</v>
      </c>
      <c r="R180" s="92">
        <v>0</v>
      </c>
      <c r="S180" s="92">
        <v>0</v>
      </c>
      <c r="T180" s="92">
        <v>0</v>
      </c>
      <c r="U180" s="92" t="s">
        <v>26</v>
      </c>
      <c r="V180" s="162">
        <v>0</v>
      </c>
    </row>
    <row r="181" spans="1:23" ht="14.45" customHeight="1" x14ac:dyDescent="0.25">
      <c r="A181" s="172" t="s">
        <v>1067</v>
      </c>
      <c r="B181" s="78" t="s">
        <v>692</v>
      </c>
      <c r="C181" s="157" t="s">
        <v>478</v>
      </c>
      <c r="D181" s="80" t="s">
        <v>487</v>
      </c>
      <c r="E181" s="97">
        <v>2</v>
      </c>
      <c r="F181" s="94">
        <v>1</v>
      </c>
      <c r="G181" s="95">
        <v>1</v>
      </c>
      <c r="H181" s="90">
        <v>1</v>
      </c>
      <c r="I181" s="94" t="s">
        <v>26</v>
      </c>
      <c r="J181" s="95" t="s">
        <v>26</v>
      </c>
      <c r="K181" s="90" t="s">
        <v>26</v>
      </c>
      <c r="L181" s="94">
        <v>1</v>
      </c>
      <c r="M181" s="94">
        <v>1</v>
      </c>
      <c r="N181" s="90">
        <v>1</v>
      </c>
      <c r="O181" s="96" t="s">
        <v>26</v>
      </c>
      <c r="P181" s="95" t="s">
        <v>26</v>
      </c>
      <c r="Q181" s="90" t="s">
        <v>26</v>
      </c>
      <c r="R181" s="92">
        <v>1</v>
      </c>
      <c r="S181" s="92">
        <v>1</v>
      </c>
      <c r="T181" s="92">
        <v>1</v>
      </c>
      <c r="U181" s="92" t="s">
        <v>26</v>
      </c>
      <c r="V181" s="162">
        <v>1</v>
      </c>
    </row>
    <row r="182" spans="1:23" ht="14.45" customHeight="1" thickBot="1" x14ac:dyDescent="0.3">
      <c r="A182" s="173" t="s">
        <v>1067</v>
      </c>
      <c r="B182" s="165" t="s">
        <v>693</v>
      </c>
      <c r="C182" s="158" t="s">
        <v>478</v>
      </c>
      <c r="D182" s="159" t="s">
        <v>488</v>
      </c>
      <c r="E182" s="166">
        <v>57</v>
      </c>
      <c r="F182" s="167">
        <v>17</v>
      </c>
      <c r="G182" s="168">
        <v>15</v>
      </c>
      <c r="H182" s="124">
        <v>0.88235294117647056</v>
      </c>
      <c r="I182" s="167">
        <v>3</v>
      </c>
      <c r="J182" s="168">
        <v>3</v>
      </c>
      <c r="K182" s="124">
        <f>J182/I182</f>
        <v>1</v>
      </c>
      <c r="L182" s="167">
        <v>34</v>
      </c>
      <c r="M182" s="167">
        <v>23</v>
      </c>
      <c r="N182" s="124">
        <v>0.67647058823529416</v>
      </c>
      <c r="O182" s="169">
        <v>3</v>
      </c>
      <c r="P182" s="168">
        <v>2</v>
      </c>
      <c r="Q182" s="124">
        <v>0.66666666666666663</v>
      </c>
      <c r="R182" s="123">
        <v>0.9</v>
      </c>
      <c r="S182" s="123">
        <v>0.67567567567567566</v>
      </c>
      <c r="T182" s="123">
        <v>0.74509803921568629</v>
      </c>
      <c r="U182" s="123">
        <v>0.83333333333333337</v>
      </c>
      <c r="V182" s="170">
        <v>0.75438596491228072</v>
      </c>
      <c r="W182" s="1" t="s">
        <v>875</v>
      </c>
    </row>
  </sheetData>
  <autoFilter ref="B2:W182">
    <sortState ref="B3:W182">
      <sortCondition ref="B2:B182"/>
    </sortState>
  </autoFilter>
  <mergeCells count="4">
    <mergeCell ref="F1:H1"/>
    <mergeCell ref="I1:K1"/>
    <mergeCell ref="L1:N1"/>
    <mergeCell ref="O1:Q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1"/>
  <sheetViews>
    <sheetView zoomScaleNormal="100" workbookViewId="0">
      <pane ySplit="1" topLeftCell="A2" activePane="bottomLeft" state="frozen"/>
      <selection pane="bottomLeft" activeCell="A139" sqref="A139"/>
    </sheetView>
  </sheetViews>
  <sheetFormatPr baseColWidth="10" defaultColWidth="11.5703125" defaultRowHeight="15" x14ac:dyDescent="0.25"/>
  <cols>
    <col min="1" max="1" width="7.7109375" style="42" bestFit="1" customWidth="1"/>
    <col min="2" max="2" width="8.140625" style="42" customWidth="1"/>
    <col min="3" max="3" width="11.5703125" style="42"/>
    <col min="4" max="4" width="29.7109375" style="42" customWidth="1"/>
    <col min="5" max="5" width="11.5703125" style="42"/>
    <col min="6" max="7" width="11.5703125" style="42" customWidth="1"/>
    <col min="8" max="8" width="11.5703125" style="102" customWidth="1"/>
    <col min="9" max="10" width="11.5703125" style="42" customWidth="1"/>
    <col min="11" max="11" width="11.5703125" style="102" customWidth="1"/>
    <col min="12" max="13" width="11.5703125" style="42" customWidth="1"/>
    <col min="14" max="14" width="11.5703125" style="102" customWidth="1"/>
    <col min="15" max="16" width="11.5703125" style="42" customWidth="1"/>
    <col min="17" max="21" width="11.5703125" style="102" customWidth="1"/>
    <col min="22" max="22" width="11.5703125" style="102"/>
    <col min="23" max="16384" width="11.5703125" style="42"/>
  </cols>
  <sheetData>
    <row r="1" spans="1:23" ht="14.45" x14ac:dyDescent="0.3">
      <c r="B1" s="40"/>
      <c r="C1" s="36"/>
      <c r="D1" s="36"/>
      <c r="E1" s="41"/>
      <c r="F1" s="180" t="s">
        <v>0</v>
      </c>
      <c r="G1" s="181"/>
      <c r="H1" s="181"/>
      <c r="I1" s="180" t="s">
        <v>1</v>
      </c>
      <c r="J1" s="181"/>
      <c r="K1" s="182"/>
      <c r="L1" s="181" t="s">
        <v>15</v>
      </c>
      <c r="M1" s="181"/>
      <c r="N1" s="181"/>
      <c r="O1" s="180" t="s">
        <v>16</v>
      </c>
      <c r="P1" s="181"/>
      <c r="Q1" s="182"/>
      <c r="R1" s="81" t="s">
        <v>2</v>
      </c>
      <c r="S1" s="103" t="s">
        <v>17</v>
      </c>
      <c r="T1" s="108" t="s">
        <v>815</v>
      </c>
      <c r="U1" s="103" t="s">
        <v>814</v>
      </c>
      <c r="V1" s="104" t="s">
        <v>18</v>
      </c>
      <c r="W1" s="42" t="s">
        <v>842</v>
      </c>
    </row>
    <row r="2" spans="1:23" x14ac:dyDescent="0.25">
      <c r="A2" s="175" t="s">
        <v>1053</v>
      </c>
      <c r="B2" s="43" t="s">
        <v>8</v>
      </c>
      <c r="C2" s="110" t="s">
        <v>9</v>
      </c>
      <c r="D2" s="110" t="s">
        <v>3</v>
      </c>
      <c r="E2" s="111" t="s">
        <v>4</v>
      </c>
      <c r="F2" s="44" t="s">
        <v>5</v>
      </c>
      <c r="G2" s="45" t="s">
        <v>6</v>
      </c>
      <c r="H2" s="109" t="s">
        <v>7</v>
      </c>
      <c r="I2" s="46" t="s">
        <v>5</v>
      </c>
      <c r="J2" s="45" t="s">
        <v>6</v>
      </c>
      <c r="K2" s="84" t="s">
        <v>7</v>
      </c>
      <c r="L2" s="45" t="s">
        <v>5</v>
      </c>
      <c r="M2" s="45" t="s">
        <v>6</v>
      </c>
      <c r="N2" s="109" t="s">
        <v>7</v>
      </c>
      <c r="O2" s="47" t="s">
        <v>5</v>
      </c>
      <c r="P2" s="45" t="s">
        <v>6</v>
      </c>
      <c r="Q2" s="84" t="s">
        <v>7</v>
      </c>
      <c r="R2" s="109" t="s">
        <v>7</v>
      </c>
      <c r="S2" s="86" t="s">
        <v>7</v>
      </c>
      <c r="T2" s="109" t="s">
        <v>7</v>
      </c>
      <c r="U2" s="86" t="s">
        <v>7</v>
      </c>
      <c r="V2" s="105" t="s">
        <v>7</v>
      </c>
    </row>
    <row r="3" spans="1:23" x14ac:dyDescent="0.25">
      <c r="A3" s="42" t="s">
        <v>1067</v>
      </c>
      <c r="B3" s="112" t="s">
        <v>917</v>
      </c>
      <c r="C3" s="48" t="s">
        <v>170</v>
      </c>
      <c r="D3" s="49" t="s">
        <v>203</v>
      </c>
      <c r="E3" s="87">
        <v>11</v>
      </c>
      <c r="F3" s="94" t="s">
        <v>26</v>
      </c>
      <c r="G3" s="95" t="s">
        <v>26</v>
      </c>
      <c r="H3" s="113" t="s">
        <v>26</v>
      </c>
      <c r="I3" s="129" t="s">
        <v>26</v>
      </c>
      <c r="J3" s="94" t="s">
        <v>26</v>
      </c>
      <c r="K3" s="90" t="s">
        <v>26</v>
      </c>
      <c r="L3" s="95">
        <v>9</v>
      </c>
      <c r="M3" s="95">
        <v>0</v>
      </c>
      <c r="N3" s="113">
        <f>M3/L3</f>
        <v>0</v>
      </c>
      <c r="O3" s="125">
        <v>2</v>
      </c>
      <c r="P3" s="95">
        <v>0</v>
      </c>
      <c r="Q3" s="90">
        <f>P3/O3</f>
        <v>0</v>
      </c>
      <c r="R3" s="113" t="s">
        <v>26</v>
      </c>
      <c r="S3" s="92">
        <f>(M3+P3)/(L3+O3)</f>
        <v>0</v>
      </c>
      <c r="T3" s="113">
        <f>(N3)</f>
        <v>0</v>
      </c>
      <c r="U3" s="92">
        <f>Q3</f>
        <v>0</v>
      </c>
      <c r="V3" s="114">
        <f>(M3+P3)/E3</f>
        <v>0</v>
      </c>
    </row>
    <row r="4" spans="1:23" x14ac:dyDescent="0.25">
      <c r="A4" s="42" t="s">
        <v>1067</v>
      </c>
      <c r="B4" s="112" t="s">
        <v>918</v>
      </c>
      <c r="C4" s="48" t="s">
        <v>170</v>
      </c>
      <c r="D4" s="49" t="s">
        <v>204</v>
      </c>
      <c r="E4" s="87">
        <v>23</v>
      </c>
      <c r="F4" s="94">
        <v>19</v>
      </c>
      <c r="G4" s="95">
        <v>15</v>
      </c>
      <c r="H4" s="113">
        <f>G4/F4</f>
        <v>0.78947368421052633</v>
      </c>
      <c r="I4" s="129">
        <v>4</v>
      </c>
      <c r="J4" s="94">
        <v>3</v>
      </c>
      <c r="K4" s="90">
        <f>J4/I4</f>
        <v>0.75</v>
      </c>
      <c r="L4" s="95">
        <v>1</v>
      </c>
      <c r="M4" s="95">
        <v>1</v>
      </c>
      <c r="N4" s="113">
        <f>M4/L4</f>
        <v>1</v>
      </c>
      <c r="O4" s="125" t="s">
        <v>26</v>
      </c>
      <c r="P4" s="95" t="s">
        <v>26</v>
      </c>
      <c r="Q4" s="90" t="s">
        <v>26</v>
      </c>
      <c r="R4" s="113">
        <f>(G4+J4)/(F4+I4)</f>
        <v>0.78260869565217395</v>
      </c>
      <c r="S4" s="92">
        <f>N4</f>
        <v>1</v>
      </c>
      <c r="T4" s="113">
        <f>(G4+M4)/(F4+L4)</f>
        <v>0.8</v>
      </c>
      <c r="U4" s="92">
        <f>K4</f>
        <v>0.75</v>
      </c>
      <c r="V4" s="114">
        <f>(G4+J4+M4)/E4</f>
        <v>0.82608695652173914</v>
      </c>
      <c r="W4" s="42" t="s">
        <v>886</v>
      </c>
    </row>
    <row r="5" spans="1:23" x14ac:dyDescent="0.25">
      <c r="A5" s="42" t="s">
        <v>1067</v>
      </c>
      <c r="B5" s="112" t="s">
        <v>919</v>
      </c>
      <c r="C5" s="48" t="s">
        <v>170</v>
      </c>
      <c r="D5" s="49" t="s">
        <v>208</v>
      </c>
      <c r="E5" s="87">
        <v>16</v>
      </c>
      <c r="F5" s="94">
        <v>6</v>
      </c>
      <c r="G5" s="95">
        <v>6</v>
      </c>
      <c r="H5" s="113">
        <f>G5/F5</f>
        <v>1</v>
      </c>
      <c r="I5" s="129">
        <v>4</v>
      </c>
      <c r="J5" s="94">
        <v>1</v>
      </c>
      <c r="K5" s="90">
        <f>J5/I5</f>
        <v>0.25</v>
      </c>
      <c r="L5" s="95">
        <v>2</v>
      </c>
      <c r="M5" s="95">
        <v>1</v>
      </c>
      <c r="N5" s="113">
        <f>M5/L5</f>
        <v>0.5</v>
      </c>
      <c r="O5" s="125">
        <v>4</v>
      </c>
      <c r="P5" s="95">
        <v>0</v>
      </c>
      <c r="Q5" s="90">
        <f t="shared" ref="Q5:Q71" si="0">P5/O5</f>
        <v>0</v>
      </c>
      <c r="R5" s="113">
        <f>(G5+J5)/(F5+I5)</f>
        <v>0.7</v>
      </c>
      <c r="S5" s="92">
        <f>(M5+P5)/(L5+O5)</f>
        <v>0.16666666666666666</v>
      </c>
      <c r="T5" s="113">
        <f t="shared" ref="T5:T68" si="1">(G5+M5)/(F5+L5)</f>
        <v>0.875</v>
      </c>
      <c r="U5" s="92">
        <f>(J5+P5)/(I5+O5)</f>
        <v>0.125</v>
      </c>
      <c r="V5" s="114">
        <f>(G5+J5+M5+P5)/E5</f>
        <v>0.5</v>
      </c>
    </row>
    <row r="6" spans="1:23" x14ac:dyDescent="0.25">
      <c r="A6" s="42" t="s">
        <v>1067</v>
      </c>
      <c r="B6" s="112" t="s">
        <v>920</v>
      </c>
      <c r="C6" s="48" t="s">
        <v>170</v>
      </c>
      <c r="D6" s="49" t="s">
        <v>205</v>
      </c>
      <c r="E6" s="87">
        <v>13</v>
      </c>
      <c r="F6" s="94">
        <v>2</v>
      </c>
      <c r="G6" s="95">
        <v>0</v>
      </c>
      <c r="H6" s="113">
        <f>G6/F6</f>
        <v>0</v>
      </c>
      <c r="I6" s="129">
        <v>9</v>
      </c>
      <c r="J6" s="94">
        <v>1</v>
      </c>
      <c r="K6" s="90">
        <f>J6/I6</f>
        <v>0.1111111111111111</v>
      </c>
      <c r="L6" s="115" t="s">
        <v>26</v>
      </c>
      <c r="M6" s="115" t="s">
        <v>26</v>
      </c>
      <c r="N6" s="113" t="s">
        <v>26</v>
      </c>
      <c r="O6" s="125">
        <v>2</v>
      </c>
      <c r="P6" s="95">
        <v>0</v>
      </c>
      <c r="Q6" s="90">
        <f t="shared" si="0"/>
        <v>0</v>
      </c>
      <c r="R6" s="113">
        <f>(G6+J6)/(F6+I6)</f>
        <v>9.0909090909090912E-2</v>
      </c>
      <c r="S6" s="92">
        <f>Q6</f>
        <v>0</v>
      </c>
      <c r="T6" s="113">
        <f>H6</f>
        <v>0</v>
      </c>
      <c r="U6" s="92">
        <f t="shared" ref="U6:U10" si="2">(J6+P6)/(I6+O6)</f>
        <v>9.0909090909090912E-2</v>
      </c>
      <c r="V6" s="114">
        <f>(G6+J6+P6)/E6</f>
        <v>7.6923076923076927E-2</v>
      </c>
    </row>
    <row r="7" spans="1:23" x14ac:dyDescent="0.25">
      <c r="A7" s="42" t="s">
        <v>1067</v>
      </c>
      <c r="B7" s="112" t="s">
        <v>921</v>
      </c>
      <c r="C7" s="48" t="s">
        <v>170</v>
      </c>
      <c r="D7" s="49" t="s">
        <v>206</v>
      </c>
      <c r="E7" s="87">
        <v>33</v>
      </c>
      <c r="F7" s="94">
        <v>4</v>
      </c>
      <c r="G7" s="95">
        <v>4</v>
      </c>
      <c r="H7" s="113">
        <f>G7/F7</f>
        <v>1</v>
      </c>
      <c r="I7" s="129">
        <v>15</v>
      </c>
      <c r="J7" s="94">
        <v>1</v>
      </c>
      <c r="K7" s="90">
        <f>J7/I7</f>
        <v>6.6666666666666666E-2</v>
      </c>
      <c r="L7" s="106">
        <v>4</v>
      </c>
      <c r="M7" s="95">
        <v>0</v>
      </c>
      <c r="N7" s="113">
        <f>M7/L7</f>
        <v>0</v>
      </c>
      <c r="O7" s="125">
        <v>9</v>
      </c>
      <c r="P7" s="95">
        <v>0</v>
      </c>
      <c r="Q7" s="90">
        <f t="shared" si="0"/>
        <v>0</v>
      </c>
      <c r="R7" s="113">
        <f>(G7+J7)/(F7+I7)</f>
        <v>0.26315789473684209</v>
      </c>
      <c r="S7" s="92">
        <f>(M7+P7)/(L7+O7)</f>
        <v>0</v>
      </c>
      <c r="T7" s="113">
        <f t="shared" si="1"/>
        <v>0.5</v>
      </c>
      <c r="U7" s="92">
        <f t="shared" si="2"/>
        <v>4.1666666666666664E-2</v>
      </c>
      <c r="V7" s="114">
        <f>(G7+J7+M7+P7)/E7</f>
        <v>0.15151515151515152</v>
      </c>
      <c r="W7" s="42" t="s">
        <v>887</v>
      </c>
    </row>
    <row r="8" spans="1:23" x14ac:dyDescent="0.25">
      <c r="A8" s="42" t="s">
        <v>1067</v>
      </c>
      <c r="B8" s="112" t="s">
        <v>922</v>
      </c>
      <c r="C8" s="48" t="s">
        <v>176</v>
      </c>
      <c r="D8" s="50" t="s">
        <v>207</v>
      </c>
      <c r="E8" s="87">
        <v>4</v>
      </c>
      <c r="F8" s="94" t="s">
        <v>26</v>
      </c>
      <c r="G8" s="95" t="s">
        <v>26</v>
      </c>
      <c r="H8" s="113" t="s">
        <v>26</v>
      </c>
      <c r="I8" s="129">
        <v>1</v>
      </c>
      <c r="J8" s="94">
        <v>1</v>
      </c>
      <c r="K8" s="90">
        <f>J8/I8</f>
        <v>1</v>
      </c>
      <c r="L8" s="95" t="s">
        <v>26</v>
      </c>
      <c r="M8" s="95" t="s">
        <v>26</v>
      </c>
      <c r="N8" s="113" t="s">
        <v>26</v>
      </c>
      <c r="O8" s="125">
        <v>3</v>
      </c>
      <c r="P8" s="95">
        <v>3</v>
      </c>
      <c r="Q8" s="90">
        <f t="shared" si="0"/>
        <v>1</v>
      </c>
      <c r="R8" s="113">
        <f>K8</f>
        <v>1</v>
      </c>
      <c r="S8" s="92">
        <f>Q8</f>
        <v>1</v>
      </c>
      <c r="T8" s="113" t="s">
        <v>26</v>
      </c>
      <c r="U8" s="92">
        <f t="shared" si="2"/>
        <v>1</v>
      </c>
      <c r="V8" s="114">
        <f>(J8+P8)/E8</f>
        <v>1</v>
      </c>
      <c r="W8" s="42" t="s">
        <v>888</v>
      </c>
    </row>
    <row r="9" spans="1:23" x14ac:dyDescent="0.25">
      <c r="A9" s="42" t="s">
        <v>1067</v>
      </c>
      <c r="B9" s="112" t="s">
        <v>923</v>
      </c>
      <c r="C9" s="48" t="s">
        <v>181</v>
      </c>
      <c r="D9" s="49" t="s">
        <v>220</v>
      </c>
      <c r="E9" s="87">
        <v>2</v>
      </c>
      <c r="F9" s="94" t="s">
        <v>26</v>
      </c>
      <c r="G9" s="95" t="s">
        <v>26</v>
      </c>
      <c r="H9" s="113" t="s">
        <v>26</v>
      </c>
      <c r="I9" s="129" t="s">
        <v>26</v>
      </c>
      <c r="J9" s="94" t="s">
        <v>26</v>
      </c>
      <c r="K9" s="90" t="s">
        <v>26</v>
      </c>
      <c r="L9" s="95">
        <v>1</v>
      </c>
      <c r="M9" s="95">
        <v>1</v>
      </c>
      <c r="N9" s="113">
        <f>M9/L9</f>
        <v>1</v>
      </c>
      <c r="O9" s="125">
        <v>1</v>
      </c>
      <c r="P9" s="95">
        <v>0</v>
      </c>
      <c r="Q9" s="90">
        <f t="shared" si="0"/>
        <v>0</v>
      </c>
      <c r="R9" s="113" t="s">
        <v>26</v>
      </c>
      <c r="S9" s="92">
        <f>(M9+P9)/(L9+O9)</f>
        <v>0.5</v>
      </c>
      <c r="T9" s="113">
        <f>N9</f>
        <v>1</v>
      </c>
      <c r="U9" s="92">
        <f>Q9</f>
        <v>0</v>
      </c>
      <c r="V9" s="114">
        <f>S9</f>
        <v>0.5</v>
      </c>
    </row>
    <row r="10" spans="1:23" x14ac:dyDescent="0.25">
      <c r="A10" s="42" t="s">
        <v>1067</v>
      </c>
      <c r="B10" s="112" t="s">
        <v>924</v>
      </c>
      <c r="C10" s="48" t="s">
        <v>181</v>
      </c>
      <c r="D10" s="49" t="s">
        <v>221</v>
      </c>
      <c r="E10" s="87">
        <v>47</v>
      </c>
      <c r="F10" s="94">
        <v>12</v>
      </c>
      <c r="G10" s="95">
        <v>1</v>
      </c>
      <c r="H10" s="113">
        <f>G10/F10</f>
        <v>8.3333333333333329E-2</v>
      </c>
      <c r="I10" s="129">
        <v>4</v>
      </c>
      <c r="J10" s="94">
        <v>3</v>
      </c>
      <c r="K10" s="90">
        <f>J10/I10</f>
        <v>0.75</v>
      </c>
      <c r="L10" s="95">
        <v>21</v>
      </c>
      <c r="M10" s="95">
        <v>13</v>
      </c>
      <c r="N10" s="113">
        <f>M10/L10</f>
        <v>0.61904761904761907</v>
      </c>
      <c r="O10" s="125">
        <v>10</v>
      </c>
      <c r="P10" s="95">
        <v>7</v>
      </c>
      <c r="Q10" s="90">
        <f t="shared" si="0"/>
        <v>0.7</v>
      </c>
      <c r="R10" s="113">
        <f>(G10+J10)/(F10+I10)</f>
        <v>0.25</v>
      </c>
      <c r="S10" s="92">
        <f>(M10+P10)/(L10+O10)</f>
        <v>0.64516129032258063</v>
      </c>
      <c r="T10" s="113">
        <f t="shared" si="1"/>
        <v>0.42424242424242425</v>
      </c>
      <c r="U10" s="92">
        <f t="shared" si="2"/>
        <v>0.7142857142857143</v>
      </c>
      <c r="V10" s="114">
        <f>(G10+J10+M10+P10)/E10</f>
        <v>0.51063829787234039</v>
      </c>
      <c r="W10" s="42" t="s">
        <v>889</v>
      </c>
    </row>
    <row r="11" spans="1:23" x14ac:dyDescent="0.25">
      <c r="A11" s="42" t="s">
        <v>1067</v>
      </c>
      <c r="B11" s="112" t="s">
        <v>925</v>
      </c>
      <c r="C11" s="48" t="s">
        <v>181</v>
      </c>
      <c r="D11" s="49" t="s">
        <v>222</v>
      </c>
      <c r="E11" s="87">
        <v>2</v>
      </c>
      <c r="F11" s="94">
        <v>2</v>
      </c>
      <c r="G11" s="95">
        <v>0</v>
      </c>
      <c r="H11" s="113">
        <f>G11/F11</f>
        <v>0</v>
      </c>
      <c r="I11" s="129" t="s">
        <v>26</v>
      </c>
      <c r="J11" s="95" t="s">
        <v>26</v>
      </c>
      <c r="K11" s="90" t="s">
        <v>26</v>
      </c>
      <c r="L11" s="116" t="s">
        <v>26</v>
      </c>
      <c r="M11" s="116" t="s">
        <v>26</v>
      </c>
      <c r="N11" s="113" t="s">
        <v>26</v>
      </c>
      <c r="O11" s="125" t="s">
        <v>26</v>
      </c>
      <c r="P11" s="116" t="s">
        <v>26</v>
      </c>
      <c r="Q11" s="90" t="s">
        <v>26</v>
      </c>
      <c r="R11" s="113">
        <f>H11</f>
        <v>0</v>
      </c>
      <c r="S11" s="92" t="s">
        <v>26</v>
      </c>
      <c r="T11" s="113">
        <f>H11</f>
        <v>0</v>
      </c>
      <c r="U11" s="92" t="s">
        <v>26</v>
      </c>
      <c r="V11" s="114" t="s">
        <v>26</v>
      </c>
    </row>
    <row r="12" spans="1:23" x14ac:dyDescent="0.25">
      <c r="A12" s="42" t="s">
        <v>1067</v>
      </c>
      <c r="B12" s="112" t="s">
        <v>926</v>
      </c>
      <c r="C12" s="48" t="s">
        <v>181</v>
      </c>
      <c r="D12" s="49" t="s">
        <v>490</v>
      </c>
      <c r="E12" s="87">
        <v>33</v>
      </c>
      <c r="F12" s="94">
        <v>28</v>
      </c>
      <c r="G12" s="95">
        <v>26</v>
      </c>
      <c r="H12" s="113">
        <f t="shared" ref="H12:H78" si="3">G12/F12</f>
        <v>0.9285714285714286</v>
      </c>
      <c r="I12" s="129">
        <v>2</v>
      </c>
      <c r="J12" s="94">
        <v>2</v>
      </c>
      <c r="K12" s="90">
        <f>J12/I12</f>
        <v>1</v>
      </c>
      <c r="L12" s="95">
        <v>3</v>
      </c>
      <c r="M12" s="95">
        <v>3</v>
      </c>
      <c r="N12" s="113">
        <f>M12/L12</f>
        <v>1</v>
      </c>
      <c r="O12" s="125" t="s">
        <v>26</v>
      </c>
      <c r="P12" s="95" t="s">
        <v>26</v>
      </c>
      <c r="Q12" s="90" t="s">
        <v>26</v>
      </c>
      <c r="R12" s="113">
        <f>(G12+J12)/(F12+I12)</f>
        <v>0.93333333333333335</v>
      </c>
      <c r="S12" s="92">
        <f>N12</f>
        <v>1</v>
      </c>
      <c r="T12" s="113">
        <f t="shared" si="1"/>
        <v>0.93548387096774188</v>
      </c>
      <c r="U12" s="92">
        <f>K12</f>
        <v>1</v>
      </c>
      <c r="V12" s="114">
        <f>(G12+J12+M12)/E12</f>
        <v>0.93939393939393945</v>
      </c>
    </row>
    <row r="13" spans="1:23" x14ac:dyDescent="0.25">
      <c r="A13" s="42" t="s">
        <v>1067</v>
      </c>
      <c r="B13" s="112" t="s">
        <v>927</v>
      </c>
      <c r="C13" s="48" t="s">
        <v>181</v>
      </c>
      <c r="D13" s="51" t="s">
        <v>491</v>
      </c>
      <c r="E13" s="107">
        <v>1</v>
      </c>
      <c r="F13" s="94">
        <v>1</v>
      </c>
      <c r="G13" s="95">
        <v>1</v>
      </c>
      <c r="H13" s="113">
        <f t="shared" si="3"/>
        <v>1</v>
      </c>
      <c r="I13" s="126" t="s">
        <v>26</v>
      </c>
      <c r="J13" s="115" t="s">
        <v>26</v>
      </c>
      <c r="K13" s="90" t="s">
        <v>26</v>
      </c>
      <c r="L13" s="115" t="s">
        <v>26</v>
      </c>
      <c r="M13" s="115" t="s">
        <v>26</v>
      </c>
      <c r="N13" s="113" t="s">
        <v>26</v>
      </c>
      <c r="O13" s="126" t="s">
        <v>26</v>
      </c>
      <c r="P13" s="115" t="s">
        <v>26</v>
      </c>
      <c r="Q13" s="90" t="s">
        <v>26</v>
      </c>
      <c r="R13" s="113">
        <f>H13</f>
        <v>1</v>
      </c>
      <c r="S13" s="92" t="s">
        <v>26</v>
      </c>
      <c r="T13" s="113">
        <f>H13</f>
        <v>1</v>
      </c>
      <c r="U13" s="92" t="s">
        <v>26</v>
      </c>
      <c r="V13" s="114">
        <f>H13</f>
        <v>1</v>
      </c>
    </row>
    <row r="14" spans="1:23" x14ac:dyDescent="0.25">
      <c r="A14" s="42" t="s">
        <v>1067</v>
      </c>
      <c r="B14" s="112" t="s">
        <v>928</v>
      </c>
      <c r="C14" s="48" t="s">
        <v>181</v>
      </c>
      <c r="D14" s="51" t="s">
        <v>492</v>
      </c>
      <c r="E14" s="107">
        <v>9</v>
      </c>
      <c r="F14" s="94">
        <v>4</v>
      </c>
      <c r="G14" s="95">
        <v>2</v>
      </c>
      <c r="H14" s="113">
        <f t="shared" si="3"/>
        <v>0.5</v>
      </c>
      <c r="I14" s="126">
        <v>2</v>
      </c>
      <c r="J14" s="115">
        <v>0</v>
      </c>
      <c r="K14" s="90">
        <f t="shared" ref="K14:K78" si="4">J14/I14</f>
        <v>0</v>
      </c>
      <c r="L14" s="115">
        <v>3</v>
      </c>
      <c r="M14" s="115">
        <v>0</v>
      </c>
      <c r="N14" s="113">
        <f t="shared" ref="N14:N78" si="5">M14/L14</f>
        <v>0</v>
      </c>
      <c r="O14" s="126" t="s">
        <v>26</v>
      </c>
      <c r="P14" s="115" t="s">
        <v>26</v>
      </c>
      <c r="Q14" s="90" t="s">
        <v>26</v>
      </c>
      <c r="R14" s="113">
        <f>(G14+J14)/(F14+I14)</f>
        <v>0.33333333333333331</v>
      </c>
      <c r="S14" s="92">
        <f>N14</f>
        <v>0</v>
      </c>
      <c r="T14" s="113">
        <f>(G14+M14)/(F14+L14)</f>
        <v>0.2857142857142857</v>
      </c>
      <c r="U14" s="92">
        <f>K14</f>
        <v>0</v>
      </c>
      <c r="V14" s="114">
        <f>(G14+J14+M14)/E14</f>
        <v>0.22222222222222221</v>
      </c>
      <c r="W14" s="42" t="s">
        <v>890</v>
      </c>
    </row>
    <row r="15" spans="1:23" x14ac:dyDescent="0.25">
      <c r="A15" s="42" t="s">
        <v>1067</v>
      </c>
      <c r="B15" s="112" t="s">
        <v>929</v>
      </c>
      <c r="C15" s="48" t="s">
        <v>181</v>
      </c>
      <c r="D15" s="51" t="s">
        <v>493</v>
      </c>
      <c r="E15" s="107">
        <v>2</v>
      </c>
      <c r="F15" s="94">
        <v>2</v>
      </c>
      <c r="G15" s="95">
        <v>0</v>
      </c>
      <c r="H15" s="113">
        <f t="shared" si="3"/>
        <v>0</v>
      </c>
      <c r="I15" s="126" t="s">
        <v>26</v>
      </c>
      <c r="J15" s="115" t="s">
        <v>26</v>
      </c>
      <c r="K15" s="90" t="s">
        <v>26</v>
      </c>
      <c r="L15" s="115" t="s">
        <v>26</v>
      </c>
      <c r="M15" s="115" t="s">
        <v>26</v>
      </c>
      <c r="N15" s="113" t="s">
        <v>26</v>
      </c>
      <c r="O15" s="126" t="s">
        <v>26</v>
      </c>
      <c r="P15" s="115" t="s">
        <v>26</v>
      </c>
      <c r="Q15" s="90" t="s">
        <v>26</v>
      </c>
      <c r="R15" s="113">
        <f>H15</f>
        <v>0</v>
      </c>
      <c r="S15" s="92" t="s">
        <v>26</v>
      </c>
      <c r="T15" s="113">
        <f>H15</f>
        <v>0</v>
      </c>
      <c r="U15" s="92" t="s">
        <v>26</v>
      </c>
      <c r="V15" s="114">
        <f>H15</f>
        <v>0</v>
      </c>
    </row>
    <row r="16" spans="1:23" x14ac:dyDescent="0.25">
      <c r="A16" s="42" t="s">
        <v>1067</v>
      </c>
      <c r="B16" s="112" t="s">
        <v>930</v>
      </c>
      <c r="C16" s="48" t="s">
        <v>181</v>
      </c>
      <c r="D16" s="51" t="s">
        <v>494</v>
      </c>
      <c r="E16" s="107">
        <v>13</v>
      </c>
      <c r="F16" s="94">
        <v>2</v>
      </c>
      <c r="G16" s="95">
        <v>0</v>
      </c>
      <c r="H16" s="113">
        <f t="shared" si="3"/>
        <v>0</v>
      </c>
      <c r="I16" s="126">
        <v>9</v>
      </c>
      <c r="J16" s="115">
        <v>1</v>
      </c>
      <c r="K16" s="90">
        <f t="shared" si="4"/>
        <v>0.1111111111111111</v>
      </c>
      <c r="L16" s="115" t="s">
        <v>26</v>
      </c>
      <c r="M16" s="115" t="s">
        <v>26</v>
      </c>
      <c r="N16" s="113" t="s">
        <v>26</v>
      </c>
      <c r="O16" s="126">
        <v>2</v>
      </c>
      <c r="P16" s="115">
        <v>0</v>
      </c>
      <c r="Q16" s="90">
        <f t="shared" si="0"/>
        <v>0</v>
      </c>
      <c r="R16" s="113">
        <f>(G16+J16)/(F16+I16)</f>
        <v>9.0909090909090912E-2</v>
      </c>
      <c r="S16" s="92">
        <f>P16</f>
        <v>0</v>
      </c>
      <c r="T16" s="113">
        <f>H16</f>
        <v>0</v>
      </c>
      <c r="U16" s="92">
        <f>(J16+P16)/(I16+O16)</f>
        <v>9.0909090909090912E-2</v>
      </c>
      <c r="V16" s="114">
        <f>(G16+J16+P16)/E16</f>
        <v>7.6923076923076927E-2</v>
      </c>
    </row>
    <row r="17" spans="1:23" x14ac:dyDescent="0.25">
      <c r="A17" s="42" t="s">
        <v>1067</v>
      </c>
      <c r="B17" s="112" t="s">
        <v>931</v>
      </c>
      <c r="C17" s="48" t="s">
        <v>181</v>
      </c>
      <c r="D17" s="51" t="s">
        <v>495</v>
      </c>
      <c r="E17" s="107">
        <v>20</v>
      </c>
      <c r="F17" s="115" t="s">
        <v>26</v>
      </c>
      <c r="G17" s="115" t="s">
        <v>26</v>
      </c>
      <c r="H17" s="113" t="s">
        <v>26</v>
      </c>
      <c r="I17" s="126">
        <v>20</v>
      </c>
      <c r="J17" s="115">
        <v>20</v>
      </c>
      <c r="K17" s="90">
        <f t="shared" si="4"/>
        <v>1</v>
      </c>
      <c r="L17" s="115" t="s">
        <v>26</v>
      </c>
      <c r="M17" s="115" t="s">
        <v>26</v>
      </c>
      <c r="N17" s="113" t="s">
        <v>26</v>
      </c>
      <c r="O17" s="126" t="s">
        <v>26</v>
      </c>
      <c r="P17" s="115" t="s">
        <v>26</v>
      </c>
      <c r="Q17" s="90" t="s">
        <v>26</v>
      </c>
      <c r="R17" s="113">
        <f>K17</f>
        <v>1</v>
      </c>
      <c r="S17" s="92" t="s">
        <v>26</v>
      </c>
      <c r="T17" s="113" t="s">
        <v>26</v>
      </c>
      <c r="U17" s="92">
        <f>K17</f>
        <v>1</v>
      </c>
      <c r="V17" s="114">
        <f>K17</f>
        <v>1</v>
      </c>
    </row>
    <row r="18" spans="1:23" ht="15" customHeight="1" x14ac:dyDescent="0.25">
      <c r="A18" s="42" t="s">
        <v>1067</v>
      </c>
      <c r="B18" s="112" t="s">
        <v>932</v>
      </c>
      <c r="C18" s="48" t="s">
        <v>181</v>
      </c>
      <c r="D18" s="51" t="s">
        <v>496</v>
      </c>
      <c r="E18" s="107">
        <v>59</v>
      </c>
      <c r="F18" s="115">
        <v>11</v>
      </c>
      <c r="G18" s="115">
        <v>11</v>
      </c>
      <c r="H18" s="113">
        <f t="shared" si="3"/>
        <v>1</v>
      </c>
      <c r="I18" s="126">
        <v>15</v>
      </c>
      <c r="J18" s="115">
        <v>15</v>
      </c>
      <c r="K18" s="90">
        <f t="shared" si="4"/>
        <v>1</v>
      </c>
      <c r="L18" s="115">
        <v>11</v>
      </c>
      <c r="M18" s="115">
        <v>8</v>
      </c>
      <c r="N18" s="113">
        <f t="shared" si="5"/>
        <v>0.72727272727272729</v>
      </c>
      <c r="O18" s="126">
        <v>22</v>
      </c>
      <c r="P18" s="115">
        <v>22</v>
      </c>
      <c r="Q18" s="90">
        <f t="shared" si="0"/>
        <v>1</v>
      </c>
      <c r="R18" s="113">
        <f>(G18+J18)/(F18+I18)</f>
        <v>1</v>
      </c>
      <c r="S18" s="92">
        <f t="shared" ref="S18:S78" si="6">(M18+P18)/(L18+O18)</f>
        <v>0.90909090909090906</v>
      </c>
      <c r="T18" s="113">
        <f t="shared" si="1"/>
        <v>0.86363636363636365</v>
      </c>
      <c r="U18" s="92">
        <f>(J18+P18)/(I18+O18)</f>
        <v>1</v>
      </c>
      <c r="V18" s="114">
        <f>(G18+J18+M18+P18)/E18</f>
        <v>0.94915254237288138</v>
      </c>
      <c r="W18" s="42" t="s">
        <v>891</v>
      </c>
    </row>
    <row r="19" spans="1:23" ht="15" customHeight="1" x14ac:dyDescent="0.25">
      <c r="A19" s="42" t="s">
        <v>1067</v>
      </c>
      <c r="B19" s="112" t="s">
        <v>933</v>
      </c>
      <c r="C19" s="48" t="s">
        <v>181</v>
      </c>
      <c r="D19" s="51" t="s">
        <v>497</v>
      </c>
      <c r="E19" s="107" t="s">
        <v>26</v>
      </c>
      <c r="F19" s="115" t="s">
        <v>26</v>
      </c>
      <c r="G19" s="115" t="s">
        <v>26</v>
      </c>
      <c r="H19" s="113" t="s">
        <v>26</v>
      </c>
      <c r="I19" s="126" t="s">
        <v>26</v>
      </c>
      <c r="J19" s="115" t="s">
        <v>26</v>
      </c>
      <c r="K19" s="90" t="s">
        <v>26</v>
      </c>
      <c r="L19" s="115" t="s">
        <v>26</v>
      </c>
      <c r="M19" s="115" t="s">
        <v>26</v>
      </c>
      <c r="N19" s="113" t="s">
        <v>26</v>
      </c>
      <c r="O19" s="126" t="s">
        <v>26</v>
      </c>
      <c r="P19" s="115" t="s">
        <v>26</v>
      </c>
      <c r="Q19" s="90" t="s">
        <v>26</v>
      </c>
      <c r="R19" s="113" t="s">
        <v>26</v>
      </c>
      <c r="S19" s="92" t="s">
        <v>26</v>
      </c>
      <c r="T19" s="113" t="s">
        <v>26</v>
      </c>
      <c r="U19" s="92" t="s">
        <v>26</v>
      </c>
      <c r="V19" s="114" t="s">
        <v>26</v>
      </c>
    </row>
    <row r="20" spans="1:23" x14ac:dyDescent="0.25">
      <c r="A20" s="42" t="s">
        <v>1067</v>
      </c>
      <c r="B20" s="112" t="s">
        <v>934</v>
      </c>
      <c r="C20" s="48" t="s">
        <v>181</v>
      </c>
      <c r="D20" s="51" t="s">
        <v>498</v>
      </c>
      <c r="E20" s="107">
        <v>11</v>
      </c>
      <c r="F20" s="115">
        <v>7</v>
      </c>
      <c r="G20" s="115">
        <v>0</v>
      </c>
      <c r="H20" s="113">
        <f t="shared" si="3"/>
        <v>0</v>
      </c>
      <c r="I20" s="126" t="s">
        <v>26</v>
      </c>
      <c r="J20" s="115" t="s">
        <v>26</v>
      </c>
      <c r="K20" s="90" t="s">
        <v>26</v>
      </c>
      <c r="L20" s="115">
        <v>4</v>
      </c>
      <c r="M20" s="115">
        <v>0</v>
      </c>
      <c r="N20" s="113">
        <f t="shared" si="5"/>
        <v>0</v>
      </c>
      <c r="O20" s="126" t="s">
        <v>26</v>
      </c>
      <c r="P20" s="115" t="s">
        <v>26</v>
      </c>
      <c r="Q20" s="90" t="s">
        <v>26</v>
      </c>
      <c r="R20" s="113">
        <f>H20</f>
        <v>0</v>
      </c>
      <c r="S20" s="92">
        <f>N20</f>
        <v>0</v>
      </c>
      <c r="T20" s="113">
        <f t="shared" si="1"/>
        <v>0</v>
      </c>
      <c r="U20" s="92" t="s">
        <v>26</v>
      </c>
      <c r="V20" s="114">
        <f>N20</f>
        <v>0</v>
      </c>
    </row>
    <row r="21" spans="1:23" ht="13.9" customHeight="1" x14ac:dyDescent="0.25">
      <c r="A21" s="42" t="s">
        <v>1067</v>
      </c>
      <c r="B21" s="112" t="s">
        <v>935</v>
      </c>
      <c r="C21" s="48" t="s">
        <v>181</v>
      </c>
      <c r="D21" s="51" t="s">
        <v>499</v>
      </c>
      <c r="E21" s="107" t="s">
        <v>26</v>
      </c>
      <c r="F21" s="115" t="s">
        <v>26</v>
      </c>
      <c r="G21" s="115" t="s">
        <v>26</v>
      </c>
      <c r="H21" s="113" t="s">
        <v>26</v>
      </c>
      <c r="I21" s="126" t="s">
        <v>26</v>
      </c>
      <c r="J21" s="115" t="s">
        <v>26</v>
      </c>
      <c r="K21" s="90" t="s">
        <v>26</v>
      </c>
      <c r="L21" s="115" t="s">
        <v>26</v>
      </c>
      <c r="M21" s="115" t="s">
        <v>26</v>
      </c>
      <c r="N21" s="113" t="s">
        <v>26</v>
      </c>
      <c r="O21" s="126" t="s">
        <v>26</v>
      </c>
      <c r="P21" s="115" t="s">
        <v>26</v>
      </c>
      <c r="Q21" s="90" t="s">
        <v>26</v>
      </c>
      <c r="R21" s="113" t="s">
        <v>26</v>
      </c>
      <c r="S21" s="92" t="s">
        <v>26</v>
      </c>
      <c r="T21" s="113" t="s">
        <v>26</v>
      </c>
      <c r="U21" s="92" t="s">
        <v>26</v>
      </c>
      <c r="V21" s="114" t="s">
        <v>26</v>
      </c>
    </row>
    <row r="22" spans="1:23" x14ac:dyDescent="0.25">
      <c r="A22" s="42" t="s">
        <v>1067</v>
      </c>
      <c r="B22" s="112" t="s">
        <v>936</v>
      </c>
      <c r="C22" s="48" t="s">
        <v>181</v>
      </c>
      <c r="D22" s="51" t="s">
        <v>500</v>
      </c>
      <c r="E22" s="107" t="s">
        <v>26</v>
      </c>
      <c r="F22" s="115" t="s">
        <v>26</v>
      </c>
      <c r="G22" s="115" t="s">
        <v>26</v>
      </c>
      <c r="H22" s="113" t="s">
        <v>26</v>
      </c>
      <c r="I22" s="126" t="s">
        <v>26</v>
      </c>
      <c r="J22" s="115" t="s">
        <v>26</v>
      </c>
      <c r="K22" s="90" t="s">
        <v>26</v>
      </c>
      <c r="L22" s="115" t="s">
        <v>26</v>
      </c>
      <c r="M22" s="115" t="s">
        <v>26</v>
      </c>
      <c r="N22" s="113" t="s">
        <v>26</v>
      </c>
      <c r="O22" s="126" t="s">
        <v>26</v>
      </c>
      <c r="P22" s="115" t="s">
        <v>26</v>
      </c>
      <c r="Q22" s="90" t="s">
        <v>26</v>
      </c>
      <c r="R22" s="113" t="s">
        <v>26</v>
      </c>
      <c r="S22" s="92" t="s">
        <v>26</v>
      </c>
      <c r="T22" s="113" t="s">
        <v>26</v>
      </c>
      <c r="U22" s="92" t="s">
        <v>26</v>
      </c>
      <c r="V22" s="114" t="s">
        <v>26</v>
      </c>
    </row>
    <row r="23" spans="1:23" x14ac:dyDescent="0.25">
      <c r="A23" s="42" t="s">
        <v>1067</v>
      </c>
      <c r="B23" s="112" t="s">
        <v>937</v>
      </c>
      <c r="C23" s="48" t="s">
        <v>181</v>
      </c>
      <c r="D23" s="51" t="s">
        <v>501</v>
      </c>
      <c r="E23" s="107">
        <v>3</v>
      </c>
      <c r="F23" s="115" t="s">
        <v>26</v>
      </c>
      <c r="G23" s="115" t="s">
        <v>26</v>
      </c>
      <c r="H23" s="113" t="s">
        <v>26</v>
      </c>
      <c r="I23" s="126">
        <v>1</v>
      </c>
      <c r="J23" s="115">
        <v>1</v>
      </c>
      <c r="K23" s="90">
        <f t="shared" si="4"/>
        <v>1</v>
      </c>
      <c r="L23" s="115">
        <v>2</v>
      </c>
      <c r="M23" s="115">
        <v>0</v>
      </c>
      <c r="N23" s="113">
        <f t="shared" si="5"/>
        <v>0</v>
      </c>
      <c r="O23" s="126" t="s">
        <v>26</v>
      </c>
      <c r="P23" s="115" t="s">
        <v>26</v>
      </c>
      <c r="Q23" s="90" t="s">
        <v>26</v>
      </c>
      <c r="R23" s="113">
        <f>K23</f>
        <v>1</v>
      </c>
      <c r="S23" s="92">
        <f>N23</f>
        <v>0</v>
      </c>
      <c r="T23" s="113">
        <f>N23</f>
        <v>0</v>
      </c>
      <c r="U23" s="92">
        <f>K23</f>
        <v>1</v>
      </c>
      <c r="V23" s="114">
        <f>(+J23+M23)/E23</f>
        <v>0.33333333333333331</v>
      </c>
    </row>
    <row r="24" spans="1:23" ht="14.45" x14ac:dyDescent="0.3">
      <c r="A24" s="42" t="s">
        <v>1067</v>
      </c>
      <c r="B24" s="112" t="s">
        <v>938</v>
      </c>
      <c r="C24" s="48" t="s">
        <v>341</v>
      </c>
      <c r="D24" s="53" t="s">
        <v>502</v>
      </c>
      <c r="E24" s="107">
        <v>13</v>
      </c>
      <c r="F24" s="115">
        <v>7</v>
      </c>
      <c r="G24" s="115">
        <v>7</v>
      </c>
      <c r="H24" s="113">
        <f t="shared" si="3"/>
        <v>1</v>
      </c>
      <c r="I24" s="126">
        <v>5</v>
      </c>
      <c r="J24" s="115">
        <v>5</v>
      </c>
      <c r="K24" s="90">
        <f t="shared" si="4"/>
        <v>1</v>
      </c>
      <c r="L24" s="115">
        <v>1</v>
      </c>
      <c r="M24" s="115">
        <v>1</v>
      </c>
      <c r="N24" s="113">
        <f t="shared" si="5"/>
        <v>1</v>
      </c>
      <c r="O24" s="126" t="s">
        <v>26</v>
      </c>
      <c r="P24" s="115" t="s">
        <v>26</v>
      </c>
      <c r="Q24" s="90" t="s">
        <v>26</v>
      </c>
      <c r="R24" s="113">
        <f>(G24+J24)/(F24+I24)</f>
        <v>1</v>
      </c>
      <c r="S24" s="92">
        <f>N24</f>
        <v>1</v>
      </c>
      <c r="T24" s="113">
        <f t="shared" si="1"/>
        <v>1</v>
      </c>
      <c r="U24" s="92">
        <f>K24</f>
        <v>1</v>
      </c>
      <c r="V24" s="114">
        <f>N24</f>
        <v>1</v>
      </c>
    </row>
    <row r="25" spans="1:23" x14ac:dyDescent="0.25">
      <c r="A25" s="42" t="s">
        <v>1067</v>
      </c>
      <c r="B25" s="112" t="s">
        <v>939</v>
      </c>
      <c r="C25" s="48" t="s">
        <v>341</v>
      </c>
      <c r="D25" s="54" t="s">
        <v>503</v>
      </c>
      <c r="E25" s="107">
        <v>27</v>
      </c>
      <c r="F25" s="115">
        <v>1</v>
      </c>
      <c r="G25" s="115">
        <v>0</v>
      </c>
      <c r="H25" s="113">
        <f t="shared" si="3"/>
        <v>0</v>
      </c>
      <c r="I25" s="126">
        <v>14</v>
      </c>
      <c r="J25" s="115">
        <v>4</v>
      </c>
      <c r="K25" s="90">
        <f t="shared" si="4"/>
        <v>0.2857142857142857</v>
      </c>
      <c r="L25" s="115">
        <v>5</v>
      </c>
      <c r="M25" s="115">
        <v>1</v>
      </c>
      <c r="N25" s="113">
        <f t="shared" si="5"/>
        <v>0.2</v>
      </c>
      <c r="O25" s="126">
        <v>7</v>
      </c>
      <c r="P25" s="115">
        <v>2</v>
      </c>
      <c r="Q25" s="90">
        <f t="shared" si="0"/>
        <v>0.2857142857142857</v>
      </c>
      <c r="R25" s="113">
        <f>(G25+J25)/(F25+I25)</f>
        <v>0.26666666666666666</v>
      </c>
      <c r="S25" s="92">
        <f t="shared" si="6"/>
        <v>0.25</v>
      </c>
      <c r="T25" s="113">
        <f t="shared" si="1"/>
        <v>0.16666666666666666</v>
      </c>
      <c r="U25" s="92">
        <f>(J25+P25)/(I25+O25)</f>
        <v>0.2857142857142857</v>
      </c>
      <c r="V25" s="114">
        <f>(G25+J25+M25+P25)/E25</f>
        <v>0.25925925925925924</v>
      </c>
      <c r="W25" s="42" t="s">
        <v>892</v>
      </c>
    </row>
    <row r="26" spans="1:23" x14ac:dyDescent="0.25">
      <c r="A26" s="42" t="s">
        <v>1067</v>
      </c>
      <c r="B26" s="112" t="s">
        <v>940</v>
      </c>
      <c r="C26" s="48" t="s">
        <v>341</v>
      </c>
      <c r="D26" s="54" t="s">
        <v>504</v>
      </c>
      <c r="E26" s="107">
        <v>1</v>
      </c>
      <c r="F26" s="115" t="s">
        <v>26</v>
      </c>
      <c r="G26" s="115" t="s">
        <v>26</v>
      </c>
      <c r="H26" s="113" t="s">
        <v>26</v>
      </c>
      <c r="I26" s="126" t="s">
        <v>26</v>
      </c>
      <c r="J26" s="115" t="s">
        <v>26</v>
      </c>
      <c r="K26" s="90" t="s">
        <v>26</v>
      </c>
      <c r="L26" s="115" t="s">
        <v>26</v>
      </c>
      <c r="M26" s="115" t="s">
        <v>26</v>
      </c>
      <c r="N26" s="113" t="s">
        <v>26</v>
      </c>
      <c r="O26" s="126">
        <v>1</v>
      </c>
      <c r="P26" s="115">
        <v>0</v>
      </c>
      <c r="Q26" s="90">
        <f t="shared" si="0"/>
        <v>0</v>
      </c>
      <c r="R26" s="113" t="s">
        <v>26</v>
      </c>
      <c r="S26" s="92">
        <f>Q26</f>
        <v>0</v>
      </c>
      <c r="T26" s="113" t="s">
        <v>26</v>
      </c>
      <c r="U26" s="92" t="s">
        <v>26</v>
      </c>
      <c r="V26" s="114">
        <f>S26</f>
        <v>0</v>
      </c>
    </row>
    <row r="27" spans="1:23" x14ac:dyDescent="0.25">
      <c r="A27" s="42" t="s">
        <v>1067</v>
      </c>
      <c r="B27" s="112" t="s">
        <v>941</v>
      </c>
      <c r="C27" s="48" t="s">
        <v>341</v>
      </c>
      <c r="D27" s="54" t="s">
        <v>505</v>
      </c>
      <c r="E27" s="107">
        <v>1</v>
      </c>
      <c r="F27" s="115" t="s">
        <v>26</v>
      </c>
      <c r="G27" s="115" t="s">
        <v>26</v>
      </c>
      <c r="H27" s="113" t="s">
        <v>26</v>
      </c>
      <c r="I27" s="126" t="s">
        <v>26</v>
      </c>
      <c r="J27" s="115" t="s">
        <v>26</v>
      </c>
      <c r="K27" s="90" t="s">
        <v>26</v>
      </c>
      <c r="L27" s="115">
        <v>1</v>
      </c>
      <c r="M27" s="115">
        <v>0</v>
      </c>
      <c r="N27" s="113">
        <f t="shared" si="5"/>
        <v>0</v>
      </c>
      <c r="O27" s="126" t="s">
        <v>26</v>
      </c>
      <c r="P27" s="115" t="s">
        <v>26</v>
      </c>
      <c r="Q27" s="90" t="s">
        <v>26</v>
      </c>
      <c r="R27" s="113" t="s">
        <v>26</v>
      </c>
      <c r="S27" s="92">
        <f>N27</f>
        <v>0</v>
      </c>
      <c r="T27" s="113">
        <f>N27</f>
        <v>0</v>
      </c>
      <c r="U27" s="92" t="s">
        <v>26</v>
      </c>
      <c r="V27" s="114">
        <f>N27</f>
        <v>0</v>
      </c>
    </row>
    <row r="28" spans="1:23" x14ac:dyDescent="0.25">
      <c r="A28" s="42" t="s">
        <v>1067</v>
      </c>
      <c r="B28" s="112" t="s">
        <v>942</v>
      </c>
      <c r="C28" s="48" t="s">
        <v>341</v>
      </c>
      <c r="D28" s="54" t="s">
        <v>506</v>
      </c>
      <c r="E28" s="107">
        <v>13</v>
      </c>
      <c r="F28" s="115">
        <v>2</v>
      </c>
      <c r="G28" s="115">
        <v>2</v>
      </c>
      <c r="H28" s="113">
        <f t="shared" si="3"/>
        <v>1</v>
      </c>
      <c r="I28" s="126">
        <v>5</v>
      </c>
      <c r="J28" s="115">
        <v>3</v>
      </c>
      <c r="K28" s="90">
        <f t="shared" si="4"/>
        <v>0.6</v>
      </c>
      <c r="L28" s="115">
        <v>3</v>
      </c>
      <c r="M28" s="115">
        <v>3</v>
      </c>
      <c r="N28" s="113">
        <f t="shared" si="5"/>
        <v>1</v>
      </c>
      <c r="O28" s="126">
        <v>3</v>
      </c>
      <c r="P28" s="115">
        <v>3</v>
      </c>
      <c r="Q28" s="90">
        <f t="shared" si="0"/>
        <v>1</v>
      </c>
      <c r="R28" s="113">
        <f>(G28+J28)/(F28+I28)</f>
        <v>0.7142857142857143</v>
      </c>
      <c r="S28" s="92">
        <f t="shared" si="6"/>
        <v>1</v>
      </c>
      <c r="T28" s="113">
        <f t="shared" si="1"/>
        <v>1</v>
      </c>
      <c r="U28" s="92">
        <f>(J28+P28)/(I28+O28)</f>
        <v>0.75</v>
      </c>
      <c r="V28" s="114">
        <f>(G28+J28+M28+P28)/E28</f>
        <v>0.84615384615384615</v>
      </c>
      <c r="W28" s="42" t="s">
        <v>894</v>
      </c>
    </row>
    <row r="29" spans="1:23" x14ac:dyDescent="0.25">
      <c r="A29" s="42" t="s">
        <v>1067</v>
      </c>
      <c r="B29" s="112" t="s">
        <v>943</v>
      </c>
      <c r="C29" s="48" t="s">
        <v>341</v>
      </c>
      <c r="D29" s="54" t="s">
        <v>507</v>
      </c>
      <c r="E29" s="107">
        <v>2</v>
      </c>
      <c r="F29" s="115" t="s">
        <v>26</v>
      </c>
      <c r="G29" s="115" t="s">
        <v>26</v>
      </c>
      <c r="H29" s="113" t="s">
        <v>26</v>
      </c>
      <c r="I29" s="126">
        <v>1</v>
      </c>
      <c r="J29" s="115">
        <v>1</v>
      </c>
      <c r="K29" s="90">
        <f t="shared" si="4"/>
        <v>1</v>
      </c>
      <c r="L29" s="115">
        <v>1</v>
      </c>
      <c r="M29" s="115">
        <v>0</v>
      </c>
      <c r="N29" s="113">
        <f t="shared" si="5"/>
        <v>0</v>
      </c>
      <c r="O29" s="126" t="s">
        <v>26</v>
      </c>
      <c r="P29" s="115" t="s">
        <v>26</v>
      </c>
      <c r="Q29" s="90" t="s">
        <v>26</v>
      </c>
      <c r="R29" s="113">
        <f>K29</f>
        <v>1</v>
      </c>
      <c r="S29" s="92">
        <f>N29</f>
        <v>0</v>
      </c>
      <c r="T29" s="113">
        <f>N29</f>
        <v>0</v>
      </c>
      <c r="U29" s="92">
        <f>K29</f>
        <v>1</v>
      </c>
      <c r="V29" s="114">
        <f>(J29+M29)/E29</f>
        <v>0.5</v>
      </c>
    </row>
    <row r="30" spans="1:23" x14ac:dyDescent="0.25">
      <c r="A30" s="42" t="s">
        <v>1067</v>
      </c>
      <c r="B30" s="112" t="s">
        <v>944</v>
      </c>
      <c r="C30" s="48" t="s">
        <v>341</v>
      </c>
      <c r="D30" s="54" t="s">
        <v>508</v>
      </c>
      <c r="E30" s="107" t="s">
        <v>26</v>
      </c>
      <c r="F30" s="115" t="s">
        <v>26</v>
      </c>
      <c r="G30" s="115" t="s">
        <v>26</v>
      </c>
      <c r="H30" s="113" t="s">
        <v>26</v>
      </c>
      <c r="I30" s="126" t="s">
        <v>26</v>
      </c>
      <c r="J30" s="116" t="s">
        <v>26</v>
      </c>
      <c r="K30" s="90" t="s">
        <v>26</v>
      </c>
      <c r="L30" s="115" t="s">
        <v>26</v>
      </c>
      <c r="M30" s="116" t="s">
        <v>26</v>
      </c>
      <c r="N30" s="113" t="s">
        <v>26</v>
      </c>
      <c r="O30" s="127" t="s">
        <v>26</v>
      </c>
      <c r="P30" s="115" t="s">
        <v>26</v>
      </c>
      <c r="Q30" s="90" t="s">
        <v>26</v>
      </c>
      <c r="R30" s="113" t="s">
        <v>26</v>
      </c>
      <c r="S30" s="92" t="s">
        <v>26</v>
      </c>
      <c r="T30" s="113" t="s">
        <v>26</v>
      </c>
      <c r="U30" s="92" t="s">
        <v>26</v>
      </c>
      <c r="V30" s="114" t="s">
        <v>26</v>
      </c>
    </row>
    <row r="31" spans="1:23" x14ac:dyDescent="0.25">
      <c r="A31" s="42" t="s">
        <v>1067</v>
      </c>
      <c r="B31" s="112" t="s">
        <v>945</v>
      </c>
      <c r="C31" s="48" t="s">
        <v>341</v>
      </c>
      <c r="D31" s="54" t="s">
        <v>509</v>
      </c>
      <c r="E31" s="107">
        <v>12</v>
      </c>
      <c r="F31" s="115">
        <v>1</v>
      </c>
      <c r="G31" s="115">
        <v>0</v>
      </c>
      <c r="H31" s="113">
        <f t="shared" si="3"/>
        <v>0</v>
      </c>
      <c r="I31" s="126">
        <v>8</v>
      </c>
      <c r="J31" s="115">
        <v>8</v>
      </c>
      <c r="K31" s="90">
        <f t="shared" si="4"/>
        <v>1</v>
      </c>
      <c r="L31" s="115">
        <v>3</v>
      </c>
      <c r="M31" s="115">
        <v>3</v>
      </c>
      <c r="N31" s="113">
        <f t="shared" si="5"/>
        <v>1</v>
      </c>
      <c r="O31" s="126" t="s">
        <v>26</v>
      </c>
      <c r="P31" s="115" t="s">
        <v>26</v>
      </c>
      <c r="Q31" s="90" t="s">
        <v>26</v>
      </c>
      <c r="R31" s="113">
        <f>(G31+J31)/(F31+I31)</f>
        <v>0.88888888888888884</v>
      </c>
      <c r="S31" s="92">
        <f>N31</f>
        <v>1</v>
      </c>
      <c r="T31" s="113">
        <f t="shared" si="1"/>
        <v>0.75</v>
      </c>
      <c r="U31" s="92">
        <f>K31</f>
        <v>1</v>
      </c>
      <c r="V31" s="114">
        <f>(G31+J31+M31)/E31</f>
        <v>0.91666666666666663</v>
      </c>
      <c r="W31" s="42" t="s">
        <v>893</v>
      </c>
    </row>
    <row r="32" spans="1:23" x14ac:dyDescent="0.25">
      <c r="A32" s="42" t="s">
        <v>1067</v>
      </c>
      <c r="B32" s="112" t="s">
        <v>946</v>
      </c>
      <c r="C32" s="48" t="s">
        <v>341</v>
      </c>
      <c r="D32" s="54" t="s">
        <v>510</v>
      </c>
      <c r="E32" s="107">
        <v>14</v>
      </c>
      <c r="F32" s="115">
        <v>7</v>
      </c>
      <c r="G32" s="115">
        <v>1</v>
      </c>
      <c r="H32" s="113">
        <f t="shared" si="3"/>
        <v>0.14285714285714285</v>
      </c>
      <c r="I32" s="126">
        <v>5</v>
      </c>
      <c r="J32" s="115">
        <v>3</v>
      </c>
      <c r="K32" s="90">
        <f t="shared" si="4"/>
        <v>0.6</v>
      </c>
      <c r="L32" s="115">
        <v>2</v>
      </c>
      <c r="M32" s="115">
        <v>0</v>
      </c>
      <c r="N32" s="113">
        <f t="shared" si="5"/>
        <v>0</v>
      </c>
      <c r="O32" s="126" t="s">
        <v>26</v>
      </c>
      <c r="P32" s="115" t="s">
        <v>26</v>
      </c>
      <c r="Q32" s="90" t="s">
        <v>26</v>
      </c>
      <c r="R32" s="113">
        <f>(G32+J32)/(F32+I32)</f>
        <v>0.33333333333333331</v>
      </c>
      <c r="S32" s="92">
        <f>N32</f>
        <v>0</v>
      </c>
      <c r="T32" s="113">
        <f t="shared" si="1"/>
        <v>0.1111111111111111</v>
      </c>
      <c r="U32" s="92">
        <f>K32</f>
        <v>0.6</v>
      </c>
      <c r="V32" s="114">
        <f>(G32+J32+M32)/E32</f>
        <v>0.2857142857142857</v>
      </c>
    </row>
    <row r="33" spans="1:23" x14ac:dyDescent="0.25">
      <c r="A33" s="42" t="s">
        <v>1067</v>
      </c>
      <c r="B33" s="112" t="s">
        <v>947</v>
      </c>
      <c r="C33" s="48" t="s">
        <v>341</v>
      </c>
      <c r="D33" s="54" t="s">
        <v>511</v>
      </c>
      <c r="E33" s="107">
        <v>23</v>
      </c>
      <c r="F33" s="115" t="s">
        <v>26</v>
      </c>
      <c r="G33" s="115" t="s">
        <v>26</v>
      </c>
      <c r="H33" s="113" t="s">
        <v>26</v>
      </c>
      <c r="I33" s="126">
        <v>2</v>
      </c>
      <c r="J33" s="115">
        <v>2</v>
      </c>
      <c r="K33" s="90">
        <f t="shared" si="4"/>
        <v>1</v>
      </c>
      <c r="L33" s="115">
        <v>10</v>
      </c>
      <c r="M33" s="115">
        <v>4</v>
      </c>
      <c r="N33" s="113">
        <f t="shared" si="5"/>
        <v>0.4</v>
      </c>
      <c r="O33" s="126">
        <v>11</v>
      </c>
      <c r="P33" s="115">
        <v>3</v>
      </c>
      <c r="Q33" s="90">
        <f t="shared" si="0"/>
        <v>0.27272727272727271</v>
      </c>
      <c r="R33" s="113">
        <f>K33</f>
        <v>1</v>
      </c>
      <c r="S33" s="92">
        <f t="shared" si="6"/>
        <v>0.33333333333333331</v>
      </c>
      <c r="T33" s="113">
        <f>N33</f>
        <v>0.4</v>
      </c>
      <c r="U33" s="92">
        <f t="shared" ref="U33:U45" si="7">(J33+P33)/(I33+O33)</f>
        <v>0.38461538461538464</v>
      </c>
      <c r="V33" s="114">
        <f>(+J33+M33+P33)/E33</f>
        <v>0.39130434782608697</v>
      </c>
      <c r="W33" s="42" t="s">
        <v>895</v>
      </c>
    </row>
    <row r="34" spans="1:23" x14ac:dyDescent="0.25">
      <c r="A34" s="42" t="s">
        <v>1067</v>
      </c>
      <c r="B34" s="112" t="s">
        <v>948</v>
      </c>
      <c r="C34" s="48" t="s">
        <v>341</v>
      </c>
      <c r="D34" s="54" t="s">
        <v>512</v>
      </c>
      <c r="E34" s="107">
        <v>7</v>
      </c>
      <c r="F34" s="115" t="s">
        <v>26</v>
      </c>
      <c r="G34" s="115" t="s">
        <v>26</v>
      </c>
      <c r="H34" s="113" t="s">
        <v>26</v>
      </c>
      <c r="I34" s="126" t="s">
        <v>26</v>
      </c>
      <c r="J34" s="115" t="s">
        <v>26</v>
      </c>
      <c r="K34" s="90" t="s">
        <v>26</v>
      </c>
      <c r="L34" s="115">
        <v>7</v>
      </c>
      <c r="M34" s="115">
        <v>6</v>
      </c>
      <c r="N34" s="113">
        <f t="shared" si="5"/>
        <v>0.8571428571428571</v>
      </c>
      <c r="O34" s="126" t="s">
        <v>26</v>
      </c>
      <c r="P34" s="115" t="s">
        <v>26</v>
      </c>
      <c r="Q34" s="90" t="s">
        <v>26</v>
      </c>
      <c r="R34" s="113" t="s">
        <v>26</v>
      </c>
      <c r="S34" s="92">
        <f>N34</f>
        <v>0.8571428571428571</v>
      </c>
      <c r="T34" s="113">
        <f>N34</f>
        <v>0.8571428571428571</v>
      </c>
      <c r="U34" s="92" t="s">
        <v>26</v>
      </c>
      <c r="V34" s="114">
        <f>S34</f>
        <v>0.8571428571428571</v>
      </c>
    </row>
    <row r="35" spans="1:23" x14ac:dyDescent="0.25">
      <c r="A35" s="42" t="s">
        <v>1067</v>
      </c>
      <c r="B35" s="112" t="s">
        <v>949</v>
      </c>
      <c r="C35" s="48" t="s">
        <v>341</v>
      </c>
      <c r="D35" s="54" t="s">
        <v>513</v>
      </c>
      <c r="E35" s="107">
        <v>1</v>
      </c>
      <c r="F35" s="115" t="s">
        <v>26</v>
      </c>
      <c r="G35" s="115" t="s">
        <v>26</v>
      </c>
      <c r="H35" s="113" t="s">
        <v>26</v>
      </c>
      <c r="I35" s="126">
        <v>1</v>
      </c>
      <c r="J35" s="115">
        <v>1</v>
      </c>
      <c r="K35" s="90">
        <f t="shared" si="4"/>
        <v>1</v>
      </c>
      <c r="L35" s="115" t="s">
        <v>26</v>
      </c>
      <c r="M35" s="115" t="s">
        <v>26</v>
      </c>
      <c r="N35" s="113" t="s">
        <v>26</v>
      </c>
      <c r="O35" s="126" t="s">
        <v>26</v>
      </c>
      <c r="P35" s="115" t="s">
        <v>26</v>
      </c>
      <c r="Q35" s="90" t="s">
        <v>26</v>
      </c>
      <c r="R35" s="113">
        <f>K35</f>
        <v>1</v>
      </c>
      <c r="S35" s="92" t="s">
        <v>26</v>
      </c>
      <c r="T35" s="113" t="s">
        <v>26</v>
      </c>
      <c r="U35" s="92">
        <f>K35</f>
        <v>1</v>
      </c>
      <c r="V35" s="114">
        <f>R35</f>
        <v>1</v>
      </c>
    </row>
    <row r="36" spans="1:23" x14ac:dyDescent="0.25">
      <c r="A36" s="42" t="s">
        <v>1067</v>
      </c>
      <c r="B36" s="112" t="s">
        <v>950</v>
      </c>
      <c r="C36" s="48" t="s">
        <v>357</v>
      </c>
      <c r="D36" s="51" t="s">
        <v>518</v>
      </c>
      <c r="E36" s="107">
        <v>77</v>
      </c>
      <c r="F36" s="115" t="s">
        <v>26</v>
      </c>
      <c r="G36" s="115" t="s">
        <v>26</v>
      </c>
      <c r="H36" s="113" t="s">
        <v>26</v>
      </c>
      <c r="I36" s="126">
        <v>21</v>
      </c>
      <c r="J36" s="115">
        <v>20</v>
      </c>
      <c r="K36" s="90">
        <v>0.95238095238095233</v>
      </c>
      <c r="L36" s="115">
        <v>8</v>
      </c>
      <c r="M36" s="115">
        <v>6</v>
      </c>
      <c r="N36" s="113">
        <v>0.75</v>
      </c>
      <c r="O36" s="126">
        <v>42</v>
      </c>
      <c r="P36" s="115">
        <v>33</v>
      </c>
      <c r="Q36" s="90">
        <v>0.7857142857142857</v>
      </c>
      <c r="R36" s="113">
        <v>0.95238095238095233</v>
      </c>
      <c r="S36" s="92">
        <v>0.78</v>
      </c>
      <c r="T36" s="113">
        <f>N36</f>
        <v>0.75</v>
      </c>
      <c r="U36" s="92">
        <f t="shared" si="7"/>
        <v>0.84126984126984128</v>
      </c>
      <c r="V36" s="114">
        <v>0.76623376623376627</v>
      </c>
      <c r="W36" s="42" t="s">
        <v>896</v>
      </c>
    </row>
    <row r="37" spans="1:23" x14ac:dyDescent="0.25">
      <c r="A37" s="42" t="s">
        <v>1067</v>
      </c>
      <c r="B37" s="112" t="s">
        <v>951</v>
      </c>
      <c r="C37" s="48" t="s">
        <v>357</v>
      </c>
      <c r="D37" s="51" t="s">
        <v>811</v>
      </c>
      <c r="E37" s="107">
        <v>2</v>
      </c>
      <c r="F37" s="115">
        <v>1</v>
      </c>
      <c r="G37" s="115">
        <v>1</v>
      </c>
      <c r="H37" s="113">
        <f>G37/F37</f>
        <v>1</v>
      </c>
      <c r="I37" s="126" t="s">
        <v>26</v>
      </c>
      <c r="J37" s="115" t="s">
        <v>26</v>
      </c>
      <c r="K37" s="90" t="s">
        <v>26</v>
      </c>
      <c r="L37" s="115" t="s">
        <v>26</v>
      </c>
      <c r="M37" s="115" t="s">
        <v>26</v>
      </c>
      <c r="N37" s="113" t="s">
        <v>26</v>
      </c>
      <c r="O37" s="126">
        <v>1</v>
      </c>
      <c r="P37" s="115">
        <v>1</v>
      </c>
      <c r="Q37" s="90">
        <f t="shared" si="0"/>
        <v>1</v>
      </c>
      <c r="R37" s="113">
        <f>H37</f>
        <v>1</v>
      </c>
      <c r="S37" s="92">
        <f>Q37</f>
        <v>1</v>
      </c>
      <c r="T37" s="113">
        <f>H37</f>
        <v>1</v>
      </c>
      <c r="U37" s="92">
        <f>Q37</f>
        <v>1</v>
      </c>
      <c r="V37" s="114">
        <f>(G37+P37)/E37</f>
        <v>1</v>
      </c>
    </row>
    <row r="38" spans="1:23" x14ac:dyDescent="0.25">
      <c r="A38" s="42" t="s">
        <v>1067</v>
      </c>
      <c r="B38" s="112" t="s">
        <v>952</v>
      </c>
      <c r="C38" s="48" t="s">
        <v>357</v>
      </c>
      <c r="D38" s="51" t="s">
        <v>812</v>
      </c>
      <c r="E38" s="107" t="s">
        <v>26</v>
      </c>
      <c r="F38" s="115" t="s">
        <v>26</v>
      </c>
      <c r="G38" s="115" t="s">
        <v>26</v>
      </c>
      <c r="H38" s="113" t="s">
        <v>26</v>
      </c>
      <c r="I38" s="126" t="s">
        <v>26</v>
      </c>
      <c r="J38" s="115" t="s">
        <v>26</v>
      </c>
      <c r="K38" s="90" t="s">
        <v>26</v>
      </c>
      <c r="L38" s="115" t="s">
        <v>26</v>
      </c>
      <c r="M38" s="115" t="s">
        <v>26</v>
      </c>
      <c r="N38" s="113" t="s">
        <v>26</v>
      </c>
      <c r="O38" s="126" t="s">
        <v>26</v>
      </c>
      <c r="P38" s="115" t="s">
        <v>26</v>
      </c>
      <c r="Q38" s="90" t="s">
        <v>26</v>
      </c>
      <c r="R38" s="113" t="s">
        <v>26</v>
      </c>
      <c r="S38" s="92" t="s">
        <v>26</v>
      </c>
      <c r="T38" s="113" t="s">
        <v>26</v>
      </c>
      <c r="U38" s="92" t="s">
        <v>26</v>
      </c>
      <c r="V38" s="114" t="s">
        <v>26</v>
      </c>
    </row>
    <row r="39" spans="1:23" x14ac:dyDescent="0.25">
      <c r="A39" s="42" t="s">
        <v>1067</v>
      </c>
      <c r="B39" s="112" t="s">
        <v>953</v>
      </c>
      <c r="C39" s="48" t="s">
        <v>357</v>
      </c>
      <c r="D39" s="51" t="s">
        <v>539</v>
      </c>
      <c r="E39" s="107">
        <v>20</v>
      </c>
      <c r="F39" s="115">
        <v>8</v>
      </c>
      <c r="G39" s="115">
        <v>0</v>
      </c>
      <c r="H39" s="113">
        <f>G39/F39</f>
        <v>0</v>
      </c>
      <c r="I39" s="126">
        <v>2</v>
      </c>
      <c r="J39" s="115">
        <v>1</v>
      </c>
      <c r="K39" s="90">
        <f>J39/I39</f>
        <v>0.5</v>
      </c>
      <c r="L39" s="115">
        <v>7</v>
      </c>
      <c r="M39" s="115">
        <v>0</v>
      </c>
      <c r="N39" s="113">
        <f t="shared" si="5"/>
        <v>0</v>
      </c>
      <c r="O39" s="126">
        <v>3</v>
      </c>
      <c r="P39" s="115">
        <v>0</v>
      </c>
      <c r="Q39" s="90">
        <f t="shared" si="0"/>
        <v>0</v>
      </c>
      <c r="R39" s="113">
        <f>(G39+J39)/(F39+I39)</f>
        <v>0.1</v>
      </c>
      <c r="S39" s="92">
        <f t="shared" si="6"/>
        <v>0</v>
      </c>
      <c r="T39" s="113">
        <f t="shared" si="1"/>
        <v>0</v>
      </c>
      <c r="U39" s="92">
        <f t="shared" si="7"/>
        <v>0.2</v>
      </c>
      <c r="V39" s="114">
        <f>(G39+J39+M39+P39)/E39</f>
        <v>0.05</v>
      </c>
      <c r="W39" s="42" t="s">
        <v>897</v>
      </c>
    </row>
    <row r="40" spans="1:23" x14ac:dyDescent="0.25">
      <c r="A40" s="42" t="s">
        <v>1067</v>
      </c>
      <c r="B40" s="112" t="s">
        <v>954</v>
      </c>
      <c r="C40" s="48" t="s">
        <v>362</v>
      </c>
      <c r="D40" s="54" t="s">
        <v>514</v>
      </c>
      <c r="E40" s="107">
        <v>2</v>
      </c>
      <c r="F40" s="115">
        <v>1</v>
      </c>
      <c r="G40" s="115">
        <v>0</v>
      </c>
      <c r="H40" s="113">
        <f t="shared" si="3"/>
        <v>0</v>
      </c>
      <c r="I40" s="126" t="s">
        <v>26</v>
      </c>
      <c r="J40" s="115" t="s">
        <v>26</v>
      </c>
      <c r="K40" s="90" t="s">
        <v>26</v>
      </c>
      <c r="L40" s="115">
        <v>1</v>
      </c>
      <c r="M40" s="115">
        <v>0</v>
      </c>
      <c r="N40" s="113">
        <f t="shared" si="5"/>
        <v>0</v>
      </c>
      <c r="O40" s="126" t="s">
        <v>26</v>
      </c>
      <c r="P40" s="115" t="s">
        <v>26</v>
      </c>
      <c r="Q40" s="90" t="s">
        <v>26</v>
      </c>
      <c r="R40" s="113">
        <f>H40</f>
        <v>0</v>
      </c>
      <c r="S40" s="92">
        <f>N40</f>
        <v>0</v>
      </c>
      <c r="T40" s="113">
        <f t="shared" si="1"/>
        <v>0</v>
      </c>
      <c r="U40" s="92" t="s">
        <v>26</v>
      </c>
      <c r="V40" s="114">
        <f>(G40+M40)/E40</f>
        <v>0</v>
      </c>
    </row>
    <row r="41" spans="1:23" x14ac:dyDescent="0.25">
      <c r="A41" s="42" t="s">
        <v>1067</v>
      </c>
      <c r="B41" s="112" t="s">
        <v>955</v>
      </c>
      <c r="C41" s="48" t="s">
        <v>515</v>
      </c>
      <c r="D41" s="51" t="s">
        <v>516</v>
      </c>
      <c r="E41" s="107" t="s">
        <v>26</v>
      </c>
      <c r="F41" s="115" t="s">
        <v>26</v>
      </c>
      <c r="G41" s="115" t="s">
        <v>26</v>
      </c>
      <c r="H41" s="113" t="s">
        <v>26</v>
      </c>
      <c r="I41" s="126" t="s">
        <v>26</v>
      </c>
      <c r="J41" s="115" t="s">
        <v>26</v>
      </c>
      <c r="K41" s="90" t="s">
        <v>26</v>
      </c>
      <c r="L41" s="115" t="s">
        <v>26</v>
      </c>
      <c r="M41" s="115" t="s">
        <v>26</v>
      </c>
      <c r="N41" s="113" t="s">
        <v>26</v>
      </c>
      <c r="O41" s="126" t="s">
        <v>26</v>
      </c>
      <c r="P41" s="115" t="s">
        <v>26</v>
      </c>
      <c r="Q41" s="90" t="s">
        <v>26</v>
      </c>
      <c r="R41" s="113" t="s">
        <v>26</v>
      </c>
      <c r="S41" s="92" t="s">
        <v>26</v>
      </c>
      <c r="T41" s="113" t="s">
        <v>26</v>
      </c>
      <c r="U41" s="92" t="s">
        <v>26</v>
      </c>
      <c r="V41" s="114" t="s">
        <v>26</v>
      </c>
    </row>
    <row r="42" spans="1:23" x14ac:dyDescent="0.25">
      <c r="A42" s="42" t="s">
        <v>1067</v>
      </c>
      <c r="B42" s="112" t="s">
        <v>956</v>
      </c>
      <c r="C42" s="48" t="s">
        <v>515</v>
      </c>
      <c r="D42" s="51" t="s">
        <v>517</v>
      </c>
      <c r="E42" s="107">
        <v>8</v>
      </c>
      <c r="F42" s="115" t="s">
        <v>26</v>
      </c>
      <c r="G42" s="115" t="s">
        <v>26</v>
      </c>
      <c r="H42" s="113" t="s">
        <v>26</v>
      </c>
      <c r="I42" s="126" t="s">
        <v>26</v>
      </c>
      <c r="J42" s="115" t="s">
        <v>26</v>
      </c>
      <c r="K42" s="90" t="s">
        <v>26</v>
      </c>
      <c r="L42" s="115">
        <v>8</v>
      </c>
      <c r="M42" s="115">
        <v>8</v>
      </c>
      <c r="N42" s="113">
        <f t="shared" si="5"/>
        <v>1</v>
      </c>
      <c r="O42" s="126" t="s">
        <v>26</v>
      </c>
      <c r="P42" s="115" t="s">
        <v>26</v>
      </c>
      <c r="Q42" s="90" t="s">
        <v>26</v>
      </c>
      <c r="R42" s="113" t="s">
        <v>26</v>
      </c>
      <c r="S42" s="92">
        <f>N42</f>
        <v>1</v>
      </c>
      <c r="T42" s="113">
        <f>N42</f>
        <v>1</v>
      </c>
      <c r="U42" s="92" t="s">
        <v>26</v>
      </c>
      <c r="V42" s="114">
        <f>N42</f>
        <v>1</v>
      </c>
      <c r="W42" s="42" t="s">
        <v>916</v>
      </c>
    </row>
    <row r="43" spans="1:23" x14ac:dyDescent="0.25">
      <c r="A43" s="42" t="s">
        <v>1067</v>
      </c>
      <c r="B43" s="112" t="s">
        <v>957</v>
      </c>
      <c r="C43" s="48" t="s">
        <v>515</v>
      </c>
      <c r="D43" s="51" t="s">
        <v>518</v>
      </c>
      <c r="E43" s="107">
        <v>77</v>
      </c>
      <c r="F43" s="115" t="s">
        <v>26</v>
      </c>
      <c r="G43" s="115" t="s">
        <v>26</v>
      </c>
      <c r="H43" s="113" t="s">
        <v>26</v>
      </c>
      <c r="I43" s="126">
        <v>21</v>
      </c>
      <c r="J43" s="115">
        <v>20</v>
      </c>
      <c r="K43" s="90">
        <f t="shared" si="4"/>
        <v>0.95238095238095233</v>
      </c>
      <c r="L43" s="115">
        <v>8</v>
      </c>
      <c r="M43" s="115">
        <v>6</v>
      </c>
      <c r="N43" s="113">
        <f t="shared" si="5"/>
        <v>0.75</v>
      </c>
      <c r="O43" s="126">
        <v>42</v>
      </c>
      <c r="P43" s="115">
        <v>33</v>
      </c>
      <c r="Q43" s="90">
        <f t="shared" si="0"/>
        <v>0.7857142857142857</v>
      </c>
      <c r="R43" s="113">
        <f>K43</f>
        <v>0.95238095238095233</v>
      </c>
      <c r="S43" s="92">
        <f t="shared" si="6"/>
        <v>0.78</v>
      </c>
      <c r="T43" s="113">
        <f>N43</f>
        <v>0.75</v>
      </c>
      <c r="U43" s="92">
        <f t="shared" si="7"/>
        <v>0.84126984126984128</v>
      </c>
      <c r="V43" s="114">
        <f>(J43+M43+P43)/E43</f>
        <v>0.76623376623376627</v>
      </c>
    </row>
    <row r="44" spans="1:23" x14ac:dyDescent="0.25">
      <c r="A44" s="42" t="s">
        <v>1067</v>
      </c>
      <c r="B44" s="112" t="s">
        <v>958</v>
      </c>
      <c r="C44" s="48" t="s">
        <v>515</v>
      </c>
      <c r="D44" s="51" t="s">
        <v>519</v>
      </c>
      <c r="E44" s="107">
        <v>34</v>
      </c>
      <c r="F44" s="115">
        <v>28</v>
      </c>
      <c r="G44" s="115">
        <v>0</v>
      </c>
      <c r="H44" s="113">
        <f t="shared" si="3"/>
        <v>0</v>
      </c>
      <c r="I44" s="126" t="s">
        <v>26</v>
      </c>
      <c r="J44" s="115" t="s">
        <v>26</v>
      </c>
      <c r="K44" s="90" t="s">
        <v>26</v>
      </c>
      <c r="L44" s="115">
        <v>6</v>
      </c>
      <c r="M44" s="115">
        <v>0</v>
      </c>
      <c r="N44" s="113">
        <f t="shared" si="5"/>
        <v>0</v>
      </c>
      <c r="O44" s="126" t="s">
        <v>26</v>
      </c>
      <c r="P44" s="115" t="s">
        <v>26</v>
      </c>
      <c r="Q44" s="90" t="s">
        <v>26</v>
      </c>
      <c r="R44" s="113">
        <f>H44</f>
        <v>0</v>
      </c>
      <c r="S44" s="92">
        <f>N44</f>
        <v>0</v>
      </c>
      <c r="T44" s="113">
        <f t="shared" si="1"/>
        <v>0</v>
      </c>
      <c r="U44" s="92" t="s">
        <v>26</v>
      </c>
      <c r="V44" s="114">
        <f>(G44+M44)/E44</f>
        <v>0</v>
      </c>
    </row>
    <row r="45" spans="1:23" x14ac:dyDescent="0.25">
      <c r="A45" s="42" t="s">
        <v>1067</v>
      </c>
      <c r="B45" s="112" t="s">
        <v>959</v>
      </c>
      <c r="C45" s="48" t="s">
        <v>515</v>
      </c>
      <c r="D45" s="51" t="s">
        <v>520</v>
      </c>
      <c r="E45" s="107">
        <v>6</v>
      </c>
      <c r="F45" s="115">
        <v>1</v>
      </c>
      <c r="G45" s="115">
        <v>1</v>
      </c>
      <c r="H45" s="113">
        <f t="shared" si="3"/>
        <v>1</v>
      </c>
      <c r="I45" s="126">
        <v>2</v>
      </c>
      <c r="J45" s="115">
        <v>2</v>
      </c>
      <c r="K45" s="90">
        <f t="shared" si="4"/>
        <v>1</v>
      </c>
      <c r="L45" s="115" t="s">
        <v>26</v>
      </c>
      <c r="M45" s="115" t="s">
        <v>26</v>
      </c>
      <c r="N45" s="113" t="s">
        <v>26</v>
      </c>
      <c r="O45" s="126">
        <v>3</v>
      </c>
      <c r="P45" s="115">
        <v>3</v>
      </c>
      <c r="Q45" s="90">
        <f t="shared" si="0"/>
        <v>1</v>
      </c>
      <c r="R45" s="113">
        <f>(G45+J45)/(F45+I45)</f>
        <v>1</v>
      </c>
      <c r="S45" s="92">
        <f>Q45</f>
        <v>1</v>
      </c>
      <c r="T45" s="113">
        <f>H45</f>
        <v>1</v>
      </c>
      <c r="U45" s="92">
        <f t="shared" si="7"/>
        <v>1</v>
      </c>
      <c r="V45" s="114">
        <f>S45</f>
        <v>1</v>
      </c>
    </row>
    <row r="46" spans="1:23" x14ac:dyDescent="0.25">
      <c r="A46" s="42" t="s">
        <v>1067</v>
      </c>
      <c r="B46" s="112" t="s">
        <v>960</v>
      </c>
      <c r="C46" s="48" t="s">
        <v>515</v>
      </c>
      <c r="D46" s="51" t="s">
        <v>521</v>
      </c>
      <c r="E46" s="107" t="s">
        <v>26</v>
      </c>
      <c r="F46" s="115" t="s">
        <v>26</v>
      </c>
      <c r="G46" s="115" t="s">
        <v>26</v>
      </c>
      <c r="H46" s="113" t="s">
        <v>26</v>
      </c>
      <c r="I46" s="126" t="s">
        <v>26</v>
      </c>
      <c r="J46" s="115" t="s">
        <v>26</v>
      </c>
      <c r="K46" s="90" t="s">
        <v>26</v>
      </c>
      <c r="L46" s="115" t="s">
        <v>26</v>
      </c>
      <c r="M46" s="115" t="s">
        <v>813</v>
      </c>
      <c r="N46" s="113" t="s">
        <v>26</v>
      </c>
      <c r="O46" s="126" t="s">
        <v>26</v>
      </c>
      <c r="P46" s="115" t="s">
        <v>26</v>
      </c>
      <c r="Q46" s="90" t="s">
        <v>26</v>
      </c>
      <c r="R46" s="113" t="s">
        <v>26</v>
      </c>
      <c r="S46" s="92" t="s">
        <v>26</v>
      </c>
      <c r="T46" s="113" t="s">
        <v>26</v>
      </c>
      <c r="U46" s="92" t="s">
        <v>26</v>
      </c>
      <c r="V46" s="114" t="s">
        <v>26</v>
      </c>
    </row>
    <row r="47" spans="1:23" x14ac:dyDescent="0.25">
      <c r="A47" s="42" t="s">
        <v>1067</v>
      </c>
      <c r="B47" s="112" t="s">
        <v>961</v>
      </c>
      <c r="C47" s="48" t="s">
        <v>375</v>
      </c>
      <c r="D47" s="54" t="s">
        <v>522</v>
      </c>
      <c r="E47" s="107" t="s">
        <v>26</v>
      </c>
      <c r="F47" s="115" t="s">
        <v>26</v>
      </c>
      <c r="G47" s="115" t="s">
        <v>26</v>
      </c>
      <c r="H47" s="113" t="s">
        <v>26</v>
      </c>
      <c r="I47" s="126" t="s">
        <v>26</v>
      </c>
      <c r="J47" s="115" t="s">
        <v>26</v>
      </c>
      <c r="K47" s="90" t="s">
        <v>26</v>
      </c>
      <c r="L47" s="115" t="s">
        <v>26</v>
      </c>
      <c r="M47" s="115" t="s">
        <v>813</v>
      </c>
      <c r="N47" s="113" t="s">
        <v>26</v>
      </c>
      <c r="O47" s="126" t="s">
        <v>26</v>
      </c>
      <c r="P47" s="115" t="s">
        <v>26</v>
      </c>
      <c r="Q47" s="90" t="s">
        <v>26</v>
      </c>
      <c r="R47" s="113" t="s">
        <v>26</v>
      </c>
      <c r="S47" s="92" t="s">
        <v>26</v>
      </c>
      <c r="T47" s="113" t="s">
        <v>26</v>
      </c>
      <c r="U47" s="92" t="s">
        <v>26</v>
      </c>
      <c r="V47" s="114" t="s">
        <v>26</v>
      </c>
    </row>
    <row r="48" spans="1:23" x14ac:dyDescent="0.25">
      <c r="A48" s="42" t="s">
        <v>1067</v>
      </c>
      <c r="B48" s="112" t="s">
        <v>962</v>
      </c>
      <c r="C48" s="48" t="s">
        <v>375</v>
      </c>
      <c r="D48" s="54" t="s">
        <v>523</v>
      </c>
      <c r="E48" s="107">
        <v>12</v>
      </c>
      <c r="F48" s="115">
        <v>6</v>
      </c>
      <c r="G48" s="115">
        <v>1</v>
      </c>
      <c r="H48" s="113">
        <f t="shared" si="3"/>
        <v>0.16666666666666666</v>
      </c>
      <c r="I48" s="126" t="s">
        <v>26</v>
      </c>
      <c r="J48" s="115" t="s">
        <v>26</v>
      </c>
      <c r="K48" s="90" t="s">
        <v>26</v>
      </c>
      <c r="L48" s="115">
        <v>6</v>
      </c>
      <c r="M48" s="115">
        <v>0</v>
      </c>
      <c r="N48" s="113">
        <f t="shared" si="5"/>
        <v>0</v>
      </c>
      <c r="O48" s="126" t="s">
        <v>26</v>
      </c>
      <c r="P48" s="115" t="s">
        <v>26</v>
      </c>
      <c r="Q48" s="90" t="s">
        <v>26</v>
      </c>
      <c r="R48" s="113">
        <f>H48</f>
        <v>0.16666666666666666</v>
      </c>
      <c r="S48" s="92">
        <f>N48</f>
        <v>0</v>
      </c>
      <c r="T48" s="113">
        <f t="shared" si="1"/>
        <v>8.3333333333333329E-2</v>
      </c>
      <c r="U48" s="92" t="s">
        <v>26</v>
      </c>
      <c r="V48" s="114">
        <f>(G48+M48)/E48</f>
        <v>8.3333333333333329E-2</v>
      </c>
    </row>
    <row r="49" spans="1:23" x14ac:dyDescent="0.25">
      <c r="A49" s="42" t="s">
        <v>1067</v>
      </c>
      <c r="B49" s="112" t="s">
        <v>963</v>
      </c>
      <c r="C49" s="48" t="s">
        <v>375</v>
      </c>
      <c r="D49" s="54" t="s">
        <v>524</v>
      </c>
      <c r="E49" s="107">
        <v>15</v>
      </c>
      <c r="F49" s="115">
        <v>6</v>
      </c>
      <c r="G49" s="115">
        <v>5</v>
      </c>
      <c r="H49" s="113">
        <f t="shared" si="3"/>
        <v>0.83333333333333337</v>
      </c>
      <c r="I49" s="126">
        <v>6</v>
      </c>
      <c r="J49" s="115">
        <v>6</v>
      </c>
      <c r="K49" s="90">
        <f t="shared" si="4"/>
        <v>1</v>
      </c>
      <c r="L49" s="115" t="s">
        <v>26</v>
      </c>
      <c r="M49" s="115" t="s">
        <v>26</v>
      </c>
      <c r="N49" s="113" t="s">
        <v>26</v>
      </c>
      <c r="O49" s="126">
        <v>3</v>
      </c>
      <c r="P49" s="115">
        <v>3</v>
      </c>
      <c r="Q49" s="90">
        <v>1</v>
      </c>
      <c r="R49" s="113">
        <v>0.91666666666666663</v>
      </c>
      <c r="S49" s="92">
        <v>1</v>
      </c>
      <c r="T49" s="113">
        <v>0.83333333333333337</v>
      </c>
      <c r="U49" s="92">
        <v>1</v>
      </c>
      <c r="V49" s="114">
        <v>0.93333333333333335</v>
      </c>
      <c r="W49" s="42" t="s">
        <v>898</v>
      </c>
    </row>
    <row r="50" spans="1:23" x14ac:dyDescent="0.25">
      <c r="A50" s="42" t="s">
        <v>1067</v>
      </c>
      <c r="B50" s="112" t="s">
        <v>964</v>
      </c>
      <c r="C50" s="48" t="s">
        <v>375</v>
      </c>
      <c r="D50" s="54" t="s">
        <v>525</v>
      </c>
      <c r="E50" s="107" t="s">
        <v>26</v>
      </c>
      <c r="F50" s="115" t="s">
        <v>26</v>
      </c>
      <c r="G50" s="115" t="s">
        <v>26</v>
      </c>
      <c r="H50" s="113" t="s">
        <v>26</v>
      </c>
      <c r="I50" s="126" t="s">
        <v>26</v>
      </c>
      <c r="J50" s="115" t="s">
        <v>26</v>
      </c>
      <c r="K50" s="90" t="s">
        <v>26</v>
      </c>
      <c r="L50" s="115" t="s">
        <v>26</v>
      </c>
      <c r="M50" s="116" t="s">
        <v>26</v>
      </c>
      <c r="N50" s="113" t="s">
        <v>26</v>
      </c>
      <c r="O50" s="126" t="s">
        <v>26</v>
      </c>
      <c r="P50" s="116" t="s">
        <v>26</v>
      </c>
      <c r="Q50" s="90" t="s">
        <v>26</v>
      </c>
      <c r="R50" s="113" t="s">
        <v>26</v>
      </c>
      <c r="S50" s="92" t="s">
        <v>26</v>
      </c>
      <c r="T50" s="113" t="s">
        <v>26</v>
      </c>
      <c r="U50" s="92" t="s">
        <v>26</v>
      </c>
      <c r="V50" s="114" t="s">
        <v>26</v>
      </c>
    </row>
    <row r="51" spans="1:23" x14ac:dyDescent="0.25">
      <c r="A51" s="42" t="s">
        <v>1067</v>
      </c>
      <c r="B51" s="112" t="s">
        <v>965</v>
      </c>
      <c r="C51" s="48" t="s">
        <v>375</v>
      </c>
      <c r="D51" s="54" t="s">
        <v>526</v>
      </c>
      <c r="E51" s="107" t="s">
        <v>26</v>
      </c>
      <c r="F51" s="115" t="s">
        <v>26</v>
      </c>
      <c r="G51" s="115" t="s">
        <v>26</v>
      </c>
      <c r="H51" s="113" t="s">
        <v>26</v>
      </c>
      <c r="I51" s="126" t="s">
        <v>26</v>
      </c>
      <c r="J51" s="115" t="s">
        <v>26</v>
      </c>
      <c r="K51" s="90" t="s">
        <v>26</v>
      </c>
      <c r="L51" s="115" t="s">
        <v>26</v>
      </c>
      <c r="M51" s="116" t="s">
        <v>26</v>
      </c>
      <c r="N51" s="113" t="s">
        <v>26</v>
      </c>
      <c r="O51" s="126" t="s">
        <v>26</v>
      </c>
      <c r="P51" s="116" t="s">
        <v>26</v>
      </c>
      <c r="Q51" s="90" t="s">
        <v>26</v>
      </c>
      <c r="R51" s="113" t="s">
        <v>26</v>
      </c>
      <c r="S51" s="92" t="s">
        <v>26</v>
      </c>
      <c r="T51" s="113" t="s">
        <v>26</v>
      </c>
      <c r="U51" s="92" t="s">
        <v>26</v>
      </c>
      <c r="V51" s="114" t="s">
        <v>26</v>
      </c>
    </row>
    <row r="52" spans="1:23" x14ac:dyDescent="0.25">
      <c r="A52" s="42" t="s">
        <v>1067</v>
      </c>
      <c r="B52" s="112" t="s">
        <v>966</v>
      </c>
      <c r="C52" s="48" t="s">
        <v>375</v>
      </c>
      <c r="D52" s="54" t="s">
        <v>527</v>
      </c>
      <c r="E52" s="107" t="s">
        <v>26</v>
      </c>
      <c r="F52" s="115" t="s">
        <v>26</v>
      </c>
      <c r="G52" s="115" t="s">
        <v>26</v>
      </c>
      <c r="H52" s="113" t="s">
        <v>26</v>
      </c>
      <c r="I52" s="126" t="s">
        <v>26</v>
      </c>
      <c r="J52" s="115" t="s">
        <v>26</v>
      </c>
      <c r="K52" s="90" t="s">
        <v>26</v>
      </c>
      <c r="L52" s="115" t="s">
        <v>26</v>
      </c>
      <c r="M52" s="116" t="s">
        <v>26</v>
      </c>
      <c r="N52" s="113" t="s">
        <v>26</v>
      </c>
      <c r="O52" s="126" t="s">
        <v>26</v>
      </c>
      <c r="P52" s="116" t="s">
        <v>26</v>
      </c>
      <c r="Q52" s="90" t="s">
        <v>26</v>
      </c>
      <c r="R52" s="113" t="s">
        <v>26</v>
      </c>
      <c r="S52" s="92" t="s">
        <v>26</v>
      </c>
      <c r="T52" s="113" t="s">
        <v>26</v>
      </c>
      <c r="U52" s="92" t="s">
        <v>26</v>
      </c>
      <c r="V52" s="114" t="s">
        <v>26</v>
      </c>
    </row>
    <row r="53" spans="1:23" x14ac:dyDescent="0.25">
      <c r="A53" s="42" t="s">
        <v>1067</v>
      </c>
      <c r="B53" s="112" t="s">
        <v>967</v>
      </c>
      <c r="C53" s="48" t="s">
        <v>375</v>
      </c>
      <c r="D53" s="54" t="s">
        <v>528</v>
      </c>
      <c r="E53" s="107" t="s">
        <v>26</v>
      </c>
      <c r="F53" s="115" t="s">
        <v>26</v>
      </c>
      <c r="G53" s="115" t="s">
        <v>26</v>
      </c>
      <c r="H53" s="113" t="s">
        <v>26</v>
      </c>
      <c r="I53" s="126" t="s">
        <v>26</v>
      </c>
      <c r="J53" s="115" t="s">
        <v>26</v>
      </c>
      <c r="K53" s="90" t="s">
        <v>26</v>
      </c>
      <c r="L53" s="115" t="s">
        <v>26</v>
      </c>
      <c r="M53" s="116" t="s">
        <v>26</v>
      </c>
      <c r="N53" s="113" t="s">
        <v>26</v>
      </c>
      <c r="O53" s="126" t="s">
        <v>26</v>
      </c>
      <c r="P53" s="116" t="s">
        <v>26</v>
      </c>
      <c r="Q53" s="90" t="s">
        <v>26</v>
      </c>
      <c r="R53" s="113" t="s">
        <v>26</v>
      </c>
      <c r="S53" s="92" t="s">
        <v>26</v>
      </c>
      <c r="T53" s="113" t="s">
        <v>26</v>
      </c>
      <c r="U53" s="92" t="s">
        <v>26</v>
      </c>
      <c r="V53" s="114" t="s">
        <v>26</v>
      </c>
    </row>
    <row r="54" spans="1:23" x14ac:dyDescent="0.25">
      <c r="A54" s="42" t="s">
        <v>1067</v>
      </c>
      <c r="B54" s="112" t="s">
        <v>968</v>
      </c>
      <c r="C54" s="48" t="s">
        <v>375</v>
      </c>
      <c r="D54" s="54" t="s">
        <v>529</v>
      </c>
      <c r="E54" s="107">
        <v>9</v>
      </c>
      <c r="F54" s="115" t="s">
        <v>26</v>
      </c>
      <c r="G54" s="115" t="s">
        <v>26</v>
      </c>
      <c r="H54" s="113" t="s">
        <v>26</v>
      </c>
      <c r="I54" s="126">
        <v>6</v>
      </c>
      <c r="J54" s="115">
        <v>0</v>
      </c>
      <c r="K54" s="90">
        <f t="shared" si="4"/>
        <v>0</v>
      </c>
      <c r="L54" s="115" t="s">
        <v>26</v>
      </c>
      <c r="M54" s="115" t="s">
        <v>26</v>
      </c>
      <c r="N54" s="113" t="s">
        <v>26</v>
      </c>
      <c r="O54" s="126">
        <v>3</v>
      </c>
      <c r="P54" s="115">
        <v>0</v>
      </c>
      <c r="Q54" s="90">
        <f t="shared" si="0"/>
        <v>0</v>
      </c>
      <c r="R54" s="113">
        <f>K54</f>
        <v>0</v>
      </c>
      <c r="S54" s="92">
        <f>Q54</f>
        <v>0</v>
      </c>
      <c r="T54" s="113" t="s">
        <v>26</v>
      </c>
      <c r="U54" s="92">
        <f t="shared" ref="U54" si="8">(J54+P54)/(I54+O54)</f>
        <v>0</v>
      </c>
      <c r="V54" s="114">
        <f>Q54</f>
        <v>0</v>
      </c>
    </row>
    <row r="55" spans="1:23" x14ac:dyDescent="0.25">
      <c r="A55" s="42" t="s">
        <v>1067</v>
      </c>
      <c r="B55" s="112" t="s">
        <v>969</v>
      </c>
      <c r="C55" s="48" t="s">
        <v>375</v>
      </c>
      <c r="D55" s="54" t="s">
        <v>530</v>
      </c>
      <c r="E55" s="107">
        <v>1</v>
      </c>
      <c r="F55" s="115" t="s">
        <v>26</v>
      </c>
      <c r="G55" s="115" t="s">
        <v>26</v>
      </c>
      <c r="H55" s="113" t="s">
        <v>26</v>
      </c>
      <c r="I55" s="126" t="s">
        <v>26</v>
      </c>
      <c r="J55" s="115" t="s">
        <v>26</v>
      </c>
      <c r="K55" s="90" t="s">
        <v>26</v>
      </c>
      <c r="L55" s="115">
        <v>1</v>
      </c>
      <c r="M55" s="115">
        <v>1</v>
      </c>
      <c r="N55" s="113">
        <f t="shared" si="5"/>
        <v>1</v>
      </c>
      <c r="O55" s="126" t="s">
        <v>26</v>
      </c>
      <c r="P55" s="115" t="s">
        <v>26</v>
      </c>
      <c r="Q55" s="90" t="s">
        <v>26</v>
      </c>
      <c r="R55" s="113" t="s">
        <v>26</v>
      </c>
      <c r="S55" s="92">
        <f>N55</f>
        <v>1</v>
      </c>
      <c r="T55" s="113">
        <f>N55</f>
        <v>1</v>
      </c>
      <c r="U55" s="92" t="s">
        <v>26</v>
      </c>
      <c r="V55" s="114">
        <f>S55</f>
        <v>1</v>
      </c>
      <c r="W55" s="42" t="s">
        <v>913</v>
      </c>
    </row>
    <row r="56" spans="1:23" x14ac:dyDescent="0.25">
      <c r="A56" s="42" t="s">
        <v>1067</v>
      </c>
      <c r="B56" s="112" t="s">
        <v>970</v>
      </c>
      <c r="C56" s="48" t="s">
        <v>375</v>
      </c>
      <c r="D56" s="54" t="s">
        <v>531</v>
      </c>
      <c r="E56" s="107">
        <v>1</v>
      </c>
      <c r="F56" s="115" t="s">
        <v>26</v>
      </c>
      <c r="G56" s="115" t="s">
        <v>26</v>
      </c>
      <c r="H56" s="113" t="s">
        <v>26</v>
      </c>
      <c r="I56" s="126">
        <v>1</v>
      </c>
      <c r="J56" s="115">
        <v>0</v>
      </c>
      <c r="K56" s="90">
        <f t="shared" si="4"/>
        <v>0</v>
      </c>
      <c r="L56" s="115" t="s">
        <v>26</v>
      </c>
      <c r="M56" s="115" t="s">
        <v>26</v>
      </c>
      <c r="N56" s="113" t="s">
        <v>26</v>
      </c>
      <c r="O56" s="126" t="s">
        <v>26</v>
      </c>
      <c r="P56" s="115" t="s">
        <v>26</v>
      </c>
      <c r="Q56" s="90" t="s">
        <v>26</v>
      </c>
      <c r="R56" s="113">
        <f>K56</f>
        <v>0</v>
      </c>
      <c r="S56" s="92" t="s">
        <v>26</v>
      </c>
      <c r="T56" s="113" t="s">
        <v>26</v>
      </c>
      <c r="U56" s="92">
        <f>K56</f>
        <v>0</v>
      </c>
      <c r="V56" s="114">
        <f>R56</f>
        <v>0</v>
      </c>
    </row>
    <row r="57" spans="1:23" x14ac:dyDescent="0.25">
      <c r="A57" s="42" t="s">
        <v>1067</v>
      </c>
      <c r="B57" s="112" t="s">
        <v>971</v>
      </c>
      <c r="C57" s="48" t="s">
        <v>375</v>
      </c>
      <c r="D57" s="54" t="s">
        <v>532</v>
      </c>
      <c r="E57" s="107" t="s">
        <v>26</v>
      </c>
      <c r="F57" s="115" t="s">
        <v>26</v>
      </c>
      <c r="G57" s="115" t="s">
        <v>26</v>
      </c>
      <c r="H57" s="113" t="s">
        <v>26</v>
      </c>
      <c r="I57" s="126" t="s">
        <v>26</v>
      </c>
      <c r="J57" s="116" t="s">
        <v>26</v>
      </c>
      <c r="K57" s="90" t="s">
        <v>26</v>
      </c>
      <c r="L57" s="115" t="s">
        <v>26</v>
      </c>
      <c r="M57" s="116" t="s">
        <v>26</v>
      </c>
      <c r="N57" s="113" t="s">
        <v>26</v>
      </c>
      <c r="O57" s="127" t="s">
        <v>26</v>
      </c>
      <c r="P57" s="115" t="s">
        <v>26</v>
      </c>
      <c r="Q57" s="90" t="s">
        <v>26</v>
      </c>
      <c r="R57" s="113" t="s">
        <v>26</v>
      </c>
      <c r="S57" s="92" t="s">
        <v>26</v>
      </c>
      <c r="T57" s="113" t="s">
        <v>26</v>
      </c>
      <c r="U57" s="92" t="s">
        <v>26</v>
      </c>
      <c r="V57" s="114" t="s">
        <v>26</v>
      </c>
    </row>
    <row r="58" spans="1:23" x14ac:dyDescent="0.25">
      <c r="A58" s="42" t="s">
        <v>1067</v>
      </c>
      <c r="B58" s="112" t="s">
        <v>972</v>
      </c>
      <c r="C58" s="48" t="s">
        <v>375</v>
      </c>
      <c r="D58" s="54" t="s">
        <v>533</v>
      </c>
      <c r="E58" s="107">
        <v>14</v>
      </c>
      <c r="F58" s="115" t="s">
        <v>26</v>
      </c>
      <c r="G58" s="115" t="s">
        <v>26</v>
      </c>
      <c r="H58" s="113" t="s">
        <v>26</v>
      </c>
      <c r="I58" s="126">
        <v>2</v>
      </c>
      <c r="J58" s="115">
        <v>1</v>
      </c>
      <c r="K58" s="90">
        <f t="shared" si="4"/>
        <v>0.5</v>
      </c>
      <c r="L58" s="115">
        <v>1</v>
      </c>
      <c r="M58" s="115">
        <v>0</v>
      </c>
      <c r="N58" s="113">
        <f t="shared" si="5"/>
        <v>0</v>
      </c>
      <c r="O58" s="126">
        <v>11</v>
      </c>
      <c r="P58" s="115">
        <v>9</v>
      </c>
      <c r="Q58" s="90">
        <f t="shared" si="0"/>
        <v>0.81818181818181823</v>
      </c>
      <c r="R58" s="113">
        <f>K58</f>
        <v>0.5</v>
      </c>
      <c r="S58" s="92">
        <f t="shared" si="6"/>
        <v>0.75</v>
      </c>
      <c r="T58" s="113">
        <f>N58</f>
        <v>0</v>
      </c>
      <c r="U58" s="92">
        <f t="shared" ref="U58:U64" si="9">(J58+P58)/(I58+O58)</f>
        <v>0.76923076923076927</v>
      </c>
      <c r="V58" s="114">
        <f>(J58+M58+P58)/E58</f>
        <v>0.7142857142857143</v>
      </c>
      <c r="W58" s="42" t="s">
        <v>899</v>
      </c>
    </row>
    <row r="59" spans="1:23" x14ac:dyDescent="0.25">
      <c r="A59" s="42" t="s">
        <v>1067</v>
      </c>
      <c r="B59" s="112" t="s">
        <v>973</v>
      </c>
      <c r="C59" s="48" t="s">
        <v>375</v>
      </c>
      <c r="D59" s="54" t="s">
        <v>534</v>
      </c>
      <c r="E59" s="107">
        <v>9</v>
      </c>
      <c r="F59" s="115" t="s">
        <v>26</v>
      </c>
      <c r="G59" s="115" t="s">
        <v>26</v>
      </c>
      <c r="H59" s="113" t="s">
        <v>26</v>
      </c>
      <c r="I59" s="127" t="s">
        <v>26</v>
      </c>
      <c r="J59" s="116" t="s">
        <v>26</v>
      </c>
      <c r="K59" s="90" t="s">
        <v>26</v>
      </c>
      <c r="L59" s="115">
        <v>9</v>
      </c>
      <c r="M59" s="115">
        <v>8</v>
      </c>
      <c r="N59" s="113">
        <f t="shared" si="5"/>
        <v>0.88888888888888884</v>
      </c>
      <c r="O59" s="126" t="s">
        <v>26</v>
      </c>
      <c r="P59" s="115" t="s">
        <v>26</v>
      </c>
      <c r="Q59" s="90" t="s">
        <v>26</v>
      </c>
      <c r="R59" s="113" t="s">
        <v>26</v>
      </c>
      <c r="S59" s="92">
        <f>N59</f>
        <v>0.88888888888888884</v>
      </c>
      <c r="T59" s="113">
        <f>N59</f>
        <v>0.88888888888888884</v>
      </c>
      <c r="U59" s="92" t="s">
        <v>26</v>
      </c>
      <c r="V59" s="114">
        <f>S59</f>
        <v>0.88888888888888884</v>
      </c>
    </row>
    <row r="60" spans="1:23" x14ac:dyDescent="0.25">
      <c r="A60" s="42" t="s">
        <v>1067</v>
      </c>
      <c r="B60" s="112" t="s">
        <v>974</v>
      </c>
      <c r="C60" s="48" t="s">
        <v>392</v>
      </c>
      <c r="D60" s="52" t="s">
        <v>535</v>
      </c>
      <c r="E60" s="107">
        <v>1</v>
      </c>
      <c r="F60" s="115" t="s">
        <v>26</v>
      </c>
      <c r="G60" s="115" t="s">
        <v>26</v>
      </c>
      <c r="H60" s="113" t="s">
        <v>26</v>
      </c>
      <c r="I60" s="127" t="s">
        <v>26</v>
      </c>
      <c r="J60" s="116" t="s">
        <v>26</v>
      </c>
      <c r="K60" s="90" t="s">
        <v>26</v>
      </c>
      <c r="L60" s="115">
        <v>1</v>
      </c>
      <c r="M60" s="115">
        <v>0</v>
      </c>
      <c r="N60" s="113">
        <f t="shared" si="5"/>
        <v>0</v>
      </c>
      <c r="O60" s="126" t="s">
        <v>26</v>
      </c>
      <c r="P60" s="115" t="s">
        <v>26</v>
      </c>
      <c r="Q60" s="90" t="s">
        <v>26</v>
      </c>
      <c r="R60" s="113" t="s">
        <v>26</v>
      </c>
      <c r="S60" s="92">
        <f>N60</f>
        <v>0</v>
      </c>
      <c r="T60" s="113">
        <f>N60</f>
        <v>0</v>
      </c>
      <c r="U60" s="92" t="s">
        <v>26</v>
      </c>
      <c r="V60" s="114">
        <f>S60</f>
        <v>0</v>
      </c>
    </row>
    <row r="61" spans="1:23" x14ac:dyDescent="0.25">
      <c r="A61" s="42" t="s">
        <v>1067</v>
      </c>
      <c r="B61" s="112" t="s">
        <v>975</v>
      </c>
      <c r="C61" s="48" t="s">
        <v>392</v>
      </c>
      <c r="D61" s="52" t="s">
        <v>536</v>
      </c>
      <c r="E61" s="107">
        <v>77</v>
      </c>
      <c r="F61" s="115" t="s">
        <v>26</v>
      </c>
      <c r="G61" s="115" t="s">
        <v>26</v>
      </c>
      <c r="H61" s="113" t="s">
        <v>26</v>
      </c>
      <c r="I61" s="126">
        <v>21</v>
      </c>
      <c r="J61" s="115">
        <v>20</v>
      </c>
      <c r="K61" s="90">
        <v>0.95238095238095233</v>
      </c>
      <c r="L61" s="115">
        <v>8</v>
      </c>
      <c r="M61" s="115">
        <v>6</v>
      </c>
      <c r="N61" s="113">
        <v>0.75</v>
      </c>
      <c r="O61" s="126">
        <v>42</v>
      </c>
      <c r="P61" s="115">
        <v>33</v>
      </c>
      <c r="Q61" s="90">
        <v>0.7857142857142857</v>
      </c>
      <c r="R61" s="113">
        <v>0.95238095238095233</v>
      </c>
      <c r="S61" s="92">
        <v>0.78</v>
      </c>
      <c r="T61" s="113">
        <f>N61</f>
        <v>0.75</v>
      </c>
      <c r="U61" s="92">
        <f t="shared" si="9"/>
        <v>0.84126984126984128</v>
      </c>
      <c r="V61" s="114">
        <v>0.76623376623376627</v>
      </c>
    </row>
    <row r="62" spans="1:23" x14ac:dyDescent="0.25">
      <c r="A62" s="42" t="s">
        <v>1067</v>
      </c>
      <c r="B62" s="112" t="s">
        <v>976</v>
      </c>
      <c r="C62" s="48" t="s">
        <v>392</v>
      </c>
      <c r="D62" s="52" t="s">
        <v>537</v>
      </c>
      <c r="E62" s="107">
        <v>2</v>
      </c>
      <c r="F62" s="115" t="s">
        <v>26</v>
      </c>
      <c r="G62" s="115" t="s">
        <v>26</v>
      </c>
      <c r="H62" s="113" t="s">
        <v>26</v>
      </c>
      <c r="I62" s="126" t="s">
        <v>26</v>
      </c>
      <c r="J62" s="115" t="s">
        <v>26</v>
      </c>
      <c r="K62" s="90" t="s">
        <v>26</v>
      </c>
      <c r="L62" s="115">
        <v>2</v>
      </c>
      <c r="M62" s="115">
        <v>0</v>
      </c>
      <c r="N62" s="113">
        <f t="shared" si="5"/>
        <v>0</v>
      </c>
      <c r="O62" s="126" t="s">
        <v>26</v>
      </c>
      <c r="P62" s="115" t="s">
        <v>26</v>
      </c>
      <c r="Q62" s="90" t="s">
        <v>26</v>
      </c>
      <c r="R62" s="113" t="s">
        <v>26</v>
      </c>
      <c r="S62" s="92">
        <f>N62</f>
        <v>0</v>
      </c>
      <c r="T62" s="113">
        <f>N62</f>
        <v>0</v>
      </c>
      <c r="U62" s="92" t="s">
        <v>26</v>
      </c>
      <c r="V62" s="114">
        <f>N62</f>
        <v>0</v>
      </c>
    </row>
    <row r="63" spans="1:23" x14ac:dyDescent="0.25">
      <c r="A63" s="42" t="s">
        <v>1067</v>
      </c>
      <c r="B63" s="112" t="s">
        <v>977</v>
      </c>
      <c r="C63" s="48" t="s">
        <v>392</v>
      </c>
      <c r="D63" s="52" t="s">
        <v>538</v>
      </c>
      <c r="E63" s="107">
        <v>15</v>
      </c>
      <c r="F63" s="115">
        <v>7</v>
      </c>
      <c r="G63" s="115">
        <v>1</v>
      </c>
      <c r="H63" s="113">
        <f t="shared" si="3"/>
        <v>0.14285714285714285</v>
      </c>
      <c r="I63" s="126" t="s">
        <v>26</v>
      </c>
      <c r="J63" s="115" t="s">
        <v>26</v>
      </c>
      <c r="K63" s="90" t="s">
        <v>26</v>
      </c>
      <c r="L63" s="115">
        <v>8</v>
      </c>
      <c r="M63" s="115">
        <v>0</v>
      </c>
      <c r="N63" s="113">
        <f t="shared" si="5"/>
        <v>0</v>
      </c>
      <c r="O63" s="126" t="s">
        <v>26</v>
      </c>
      <c r="P63" s="115" t="s">
        <v>26</v>
      </c>
      <c r="Q63" s="90" t="s">
        <v>26</v>
      </c>
      <c r="R63" s="113">
        <f>H63</f>
        <v>0.14285714285714285</v>
      </c>
      <c r="S63" s="92">
        <f>N63</f>
        <v>0</v>
      </c>
      <c r="T63" s="113">
        <f t="shared" si="1"/>
        <v>6.6666666666666666E-2</v>
      </c>
      <c r="U63" s="92" t="s">
        <v>26</v>
      </c>
      <c r="V63" s="114">
        <f>(G63+M63)/E63</f>
        <v>6.6666666666666666E-2</v>
      </c>
      <c r="W63" s="42" t="s">
        <v>900</v>
      </c>
    </row>
    <row r="64" spans="1:23" x14ac:dyDescent="0.25">
      <c r="A64" s="42" t="s">
        <v>1067</v>
      </c>
      <c r="B64" s="112" t="s">
        <v>978</v>
      </c>
      <c r="C64" s="48" t="s">
        <v>392</v>
      </c>
      <c r="D64" s="52" t="s">
        <v>539</v>
      </c>
      <c r="E64" s="107">
        <v>20</v>
      </c>
      <c r="F64" s="115">
        <v>8</v>
      </c>
      <c r="G64" s="115">
        <v>8</v>
      </c>
      <c r="H64" s="113">
        <f t="shared" si="3"/>
        <v>1</v>
      </c>
      <c r="I64" s="126">
        <v>2</v>
      </c>
      <c r="J64" s="115">
        <v>2</v>
      </c>
      <c r="K64" s="90">
        <f t="shared" si="4"/>
        <v>1</v>
      </c>
      <c r="L64" s="115">
        <v>7</v>
      </c>
      <c r="M64" s="115">
        <v>7</v>
      </c>
      <c r="N64" s="113">
        <f t="shared" si="5"/>
        <v>1</v>
      </c>
      <c r="O64" s="126">
        <v>3</v>
      </c>
      <c r="P64" s="115">
        <v>3</v>
      </c>
      <c r="Q64" s="90">
        <f t="shared" si="0"/>
        <v>1</v>
      </c>
      <c r="R64" s="113">
        <f>(G64+J64)/(F64+I64)</f>
        <v>1</v>
      </c>
      <c r="S64" s="92">
        <f t="shared" si="6"/>
        <v>1</v>
      </c>
      <c r="T64" s="113">
        <f t="shared" si="1"/>
        <v>1</v>
      </c>
      <c r="U64" s="92">
        <f t="shared" si="9"/>
        <v>1</v>
      </c>
      <c r="V64" s="114">
        <f>(G64+J64+M64+P64)/E64</f>
        <v>1</v>
      </c>
    </row>
    <row r="65" spans="1:23" x14ac:dyDescent="0.25">
      <c r="A65" s="42" t="s">
        <v>1067</v>
      </c>
      <c r="B65" s="112" t="s">
        <v>979</v>
      </c>
      <c r="C65" s="48" t="s">
        <v>392</v>
      </c>
      <c r="D65" s="52" t="s">
        <v>540</v>
      </c>
      <c r="E65" s="107" t="s">
        <v>26</v>
      </c>
      <c r="F65" s="115" t="s">
        <v>26</v>
      </c>
      <c r="G65" s="115" t="s">
        <v>26</v>
      </c>
      <c r="H65" s="113" t="s">
        <v>26</v>
      </c>
      <c r="I65" s="126" t="s">
        <v>26</v>
      </c>
      <c r="J65" s="115" t="s">
        <v>26</v>
      </c>
      <c r="K65" s="90" t="s">
        <v>26</v>
      </c>
      <c r="L65" s="115" t="s">
        <v>26</v>
      </c>
      <c r="M65" s="115" t="s">
        <v>26</v>
      </c>
      <c r="N65" s="113" t="s">
        <v>26</v>
      </c>
      <c r="O65" s="126" t="s">
        <v>26</v>
      </c>
      <c r="P65" s="115" t="s">
        <v>26</v>
      </c>
      <c r="Q65" s="90" t="s">
        <v>26</v>
      </c>
      <c r="R65" s="113" t="s">
        <v>26</v>
      </c>
      <c r="S65" s="92" t="s">
        <v>26</v>
      </c>
      <c r="T65" s="113" t="s">
        <v>26</v>
      </c>
      <c r="U65" s="92" t="s">
        <v>26</v>
      </c>
      <c r="V65" s="114" t="s">
        <v>26</v>
      </c>
    </row>
    <row r="66" spans="1:23" x14ac:dyDescent="0.25">
      <c r="A66" s="42" t="s">
        <v>1067</v>
      </c>
      <c r="B66" s="112" t="s">
        <v>980</v>
      </c>
      <c r="C66" s="48" t="s">
        <v>398</v>
      </c>
      <c r="D66" s="29" t="s">
        <v>610</v>
      </c>
      <c r="E66" s="107" t="s">
        <v>26</v>
      </c>
      <c r="F66" s="115" t="s">
        <v>26</v>
      </c>
      <c r="G66" s="115" t="s">
        <v>26</v>
      </c>
      <c r="H66" s="113" t="s">
        <v>26</v>
      </c>
      <c r="I66" s="126" t="s">
        <v>26</v>
      </c>
      <c r="J66" s="115" t="s">
        <v>26</v>
      </c>
      <c r="K66" s="90" t="s">
        <v>26</v>
      </c>
      <c r="L66" s="115" t="s">
        <v>26</v>
      </c>
      <c r="M66" s="115" t="s">
        <v>26</v>
      </c>
      <c r="N66" s="113" t="s">
        <v>26</v>
      </c>
      <c r="O66" s="126" t="s">
        <v>26</v>
      </c>
      <c r="P66" s="115" t="s">
        <v>26</v>
      </c>
      <c r="Q66" s="90" t="s">
        <v>26</v>
      </c>
      <c r="R66" s="113" t="s">
        <v>26</v>
      </c>
      <c r="S66" s="92" t="s">
        <v>26</v>
      </c>
      <c r="T66" s="113" t="s">
        <v>26</v>
      </c>
      <c r="U66" s="92" t="s">
        <v>26</v>
      </c>
      <c r="V66" s="114" t="s">
        <v>26</v>
      </c>
    </row>
    <row r="67" spans="1:23" x14ac:dyDescent="0.25">
      <c r="A67" s="42" t="s">
        <v>1067</v>
      </c>
      <c r="B67" s="112" t="s">
        <v>981</v>
      </c>
      <c r="C67" s="48" t="s">
        <v>398</v>
      </c>
      <c r="D67" s="51" t="s">
        <v>611</v>
      </c>
      <c r="E67" s="107">
        <v>2</v>
      </c>
      <c r="F67" s="115" t="s">
        <v>26</v>
      </c>
      <c r="G67" s="115" t="s">
        <v>26</v>
      </c>
      <c r="H67" s="113" t="s">
        <v>26</v>
      </c>
      <c r="I67" s="126" t="s">
        <v>26</v>
      </c>
      <c r="J67" s="115" t="s">
        <v>26</v>
      </c>
      <c r="K67" s="90" t="s">
        <v>26</v>
      </c>
      <c r="L67" s="115">
        <v>2</v>
      </c>
      <c r="M67" s="115">
        <v>0</v>
      </c>
      <c r="N67" s="113">
        <f t="shared" si="5"/>
        <v>0</v>
      </c>
      <c r="O67" s="126" t="s">
        <v>26</v>
      </c>
      <c r="P67" s="115" t="s">
        <v>26</v>
      </c>
      <c r="Q67" s="90" t="s">
        <v>26</v>
      </c>
      <c r="R67" s="113" t="s">
        <v>26</v>
      </c>
      <c r="S67" s="92">
        <f>N67</f>
        <v>0</v>
      </c>
      <c r="T67" s="113">
        <f>N67</f>
        <v>0</v>
      </c>
      <c r="U67" s="92" t="s">
        <v>26</v>
      </c>
      <c r="V67" s="114">
        <f>S67</f>
        <v>0</v>
      </c>
    </row>
    <row r="68" spans="1:23" x14ac:dyDescent="0.25">
      <c r="A68" s="42" t="s">
        <v>1067</v>
      </c>
      <c r="B68" s="112" t="s">
        <v>982</v>
      </c>
      <c r="C68" s="48" t="s">
        <v>398</v>
      </c>
      <c r="D68" s="51" t="s">
        <v>612</v>
      </c>
      <c r="E68" s="107">
        <v>48</v>
      </c>
      <c r="F68" s="115">
        <v>4</v>
      </c>
      <c r="G68" s="115">
        <v>4</v>
      </c>
      <c r="H68" s="113">
        <f t="shared" si="3"/>
        <v>1</v>
      </c>
      <c r="I68" s="126">
        <v>29</v>
      </c>
      <c r="J68" s="115">
        <v>29</v>
      </c>
      <c r="K68" s="90">
        <f t="shared" si="4"/>
        <v>1</v>
      </c>
      <c r="L68" s="115">
        <v>7</v>
      </c>
      <c r="M68" s="115">
        <v>7</v>
      </c>
      <c r="N68" s="113">
        <f t="shared" si="5"/>
        <v>1</v>
      </c>
      <c r="O68" s="126">
        <v>8</v>
      </c>
      <c r="P68" s="115">
        <v>8</v>
      </c>
      <c r="Q68" s="90">
        <f t="shared" si="0"/>
        <v>1</v>
      </c>
      <c r="R68" s="113">
        <f>(G68+J68)/(F68+I68)</f>
        <v>1</v>
      </c>
      <c r="S68" s="92">
        <f t="shared" si="6"/>
        <v>1</v>
      </c>
      <c r="T68" s="113">
        <f t="shared" si="1"/>
        <v>1</v>
      </c>
      <c r="U68" s="92">
        <f t="shared" ref="U68:U71" si="10">(J68+P68)/(I68+O68)</f>
        <v>1</v>
      </c>
      <c r="V68" s="114">
        <f>(G68+J68+M68+P68)/E68</f>
        <v>1</v>
      </c>
      <c r="W68" s="42" t="s">
        <v>901</v>
      </c>
    </row>
    <row r="69" spans="1:23" x14ac:dyDescent="0.25">
      <c r="A69" s="42" t="s">
        <v>1067</v>
      </c>
      <c r="B69" s="112" t="s">
        <v>983</v>
      </c>
      <c r="C69" s="48" t="s">
        <v>404</v>
      </c>
      <c r="D69" s="54" t="s">
        <v>541</v>
      </c>
      <c r="E69" s="107">
        <v>4</v>
      </c>
      <c r="F69" s="115" t="s">
        <v>26</v>
      </c>
      <c r="G69" s="115" t="s">
        <v>26</v>
      </c>
      <c r="H69" s="113" t="s">
        <v>26</v>
      </c>
      <c r="I69" s="126">
        <v>1</v>
      </c>
      <c r="J69" s="115">
        <v>0</v>
      </c>
      <c r="K69" s="90">
        <f t="shared" si="4"/>
        <v>0</v>
      </c>
      <c r="L69" s="115" t="s">
        <v>26</v>
      </c>
      <c r="M69" s="115" t="s">
        <v>26</v>
      </c>
      <c r="N69" s="113" t="s">
        <v>26</v>
      </c>
      <c r="O69" s="126">
        <v>3</v>
      </c>
      <c r="P69" s="115">
        <v>0</v>
      </c>
      <c r="Q69" s="90">
        <f t="shared" si="0"/>
        <v>0</v>
      </c>
      <c r="R69" s="113">
        <f>K69</f>
        <v>0</v>
      </c>
      <c r="S69" s="92">
        <f>Q69</f>
        <v>0</v>
      </c>
      <c r="T69" s="113" t="s">
        <v>26</v>
      </c>
      <c r="U69" s="92">
        <f t="shared" si="10"/>
        <v>0</v>
      </c>
      <c r="V69" s="114">
        <f>(J69+P69)/E69</f>
        <v>0</v>
      </c>
    </row>
    <row r="70" spans="1:23" x14ac:dyDescent="0.25">
      <c r="A70" s="42" t="s">
        <v>1067</v>
      </c>
      <c r="B70" s="112" t="s">
        <v>984</v>
      </c>
      <c r="C70" s="48" t="s">
        <v>404</v>
      </c>
      <c r="D70" s="54" t="s">
        <v>542</v>
      </c>
      <c r="E70" s="107" t="s">
        <v>26</v>
      </c>
      <c r="F70" s="115" t="s">
        <v>26</v>
      </c>
      <c r="G70" s="115" t="s">
        <v>26</v>
      </c>
      <c r="H70" s="113" t="s">
        <v>26</v>
      </c>
      <c r="I70" s="126" t="s">
        <v>26</v>
      </c>
      <c r="J70" s="115" t="s">
        <v>26</v>
      </c>
      <c r="K70" s="90" t="s">
        <v>26</v>
      </c>
      <c r="L70" s="115" t="s">
        <v>26</v>
      </c>
      <c r="M70" s="115" t="s">
        <v>26</v>
      </c>
      <c r="N70" s="113" t="s">
        <v>26</v>
      </c>
      <c r="O70" s="126" t="s">
        <v>26</v>
      </c>
      <c r="P70" s="115" t="s">
        <v>26</v>
      </c>
      <c r="Q70" s="90" t="s">
        <v>26</v>
      </c>
      <c r="R70" s="113" t="s">
        <v>26</v>
      </c>
      <c r="S70" s="92" t="s">
        <v>26</v>
      </c>
      <c r="T70" s="113" t="s">
        <v>26</v>
      </c>
      <c r="U70" s="92" t="s">
        <v>26</v>
      </c>
      <c r="V70" s="114" t="s">
        <v>26</v>
      </c>
    </row>
    <row r="71" spans="1:23" x14ac:dyDescent="0.25">
      <c r="A71" s="42" t="s">
        <v>1067</v>
      </c>
      <c r="B71" s="112" t="s">
        <v>985</v>
      </c>
      <c r="C71" s="48" t="s">
        <v>404</v>
      </c>
      <c r="D71" s="54" t="s">
        <v>543</v>
      </c>
      <c r="E71" s="107">
        <v>52</v>
      </c>
      <c r="F71" s="115">
        <v>18</v>
      </c>
      <c r="G71" s="115">
        <v>18</v>
      </c>
      <c r="H71" s="113">
        <f t="shared" si="3"/>
        <v>1</v>
      </c>
      <c r="I71" s="126">
        <v>14</v>
      </c>
      <c r="J71" s="115">
        <v>14</v>
      </c>
      <c r="K71" s="90">
        <f t="shared" si="4"/>
        <v>1</v>
      </c>
      <c r="L71" s="115">
        <v>6</v>
      </c>
      <c r="M71" s="115">
        <v>6</v>
      </c>
      <c r="N71" s="113">
        <f t="shared" si="5"/>
        <v>1</v>
      </c>
      <c r="O71" s="126">
        <v>14</v>
      </c>
      <c r="P71" s="115">
        <v>14</v>
      </c>
      <c r="Q71" s="90">
        <f t="shared" si="0"/>
        <v>1</v>
      </c>
      <c r="R71" s="113">
        <f>(G71+J71)/(F71+I71)</f>
        <v>1</v>
      </c>
      <c r="S71" s="92">
        <f t="shared" si="6"/>
        <v>1</v>
      </c>
      <c r="T71" s="113">
        <f t="shared" ref="T71:T132" si="11">(G71+M71)/(F71+L71)</f>
        <v>1</v>
      </c>
      <c r="U71" s="92">
        <f t="shared" si="10"/>
        <v>1</v>
      </c>
      <c r="V71" s="114">
        <f>(G71+J71+M71+P71)/E71</f>
        <v>1</v>
      </c>
    </row>
    <row r="72" spans="1:23" ht="13.15" customHeight="1" x14ac:dyDescent="0.25">
      <c r="A72" s="42" t="s">
        <v>1067</v>
      </c>
      <c r="B72" s="112" t="s">
        <v>986</v>
      </c>
      <c r="C72" s="48" t="s">
        <v>404</v>
      </c>
      <c r="D72" s="54" t="s">
        <v>544</v>
      </c>
      <c r="E72" s="107" t="s">
        <v>26</v>
      </c>
      <c r="F72" s="115" t="s">
        <v>26</v>
      </c>
      <c r="G72" s="115" t="s">
        <v>26</v>
      </c>
      <c r="H72" s="113" t="s">
        <v>26</v>
      </c>
      <c r="I72" s="126" t="s">
        <v>26</v>
      </c>
      <c r="J72" s="115" t="s">
        <v>26</v>
      </c>
      <c r="K72" s="90" t="s">
        <v>26</v>
      </c>
      <c r="L72" s="115" t="s">
        <v>26</v>
      </c>
      <c r="M72" s="115" t="s">
        <v>26</v>
      </c>
      <c r="N72" s="113" t="s">
        <v>26</v>
      </c>
      <c r="O72" s="126" t="s">
        <v>26</v>
      </c>
      <c r="P72" s="115" t="s">
        <v>26</v>
      </c>
      <c r="Q72" s="90" t="s">
        <v>26</v>
      </c>
      <c r="R72" s="113" t="s">
        <v>26</v>
      </c>
      <c r="S72" s="92" t="s">
        <v>26</v>
      </c>
      <c r="T72" s="113" t="s">
        <v>26</v>
      </c>
      <c r="U72" s="92" t="s">
        <v>26</v>
      </c>
      <c r="V72" s="114" t="s">
        <v>26</v>
      </c>
    </row>
    <row r="73" spans="1:23" x14ac:dyDescent="0.25">
      <c r="A73" s="42" t="s">
        <v>1067</v>
      </c>
      <c r="B73" s="112" t="s">
        <v>987</v>
      </c>
      <c r="C73" s="48" t="s">
        <v>404</v>
      </c>
      <c r="D73" s="54" t="s">
        <v>545</v>
      </c>
      <c r="E73" s="107" t="s">
        <v>26</v>
      </c>
      <c r="F73" s="115" t="s">
        <v>26</v>
      </c>
      <c r="G73" s="115" t="s">
        <v>26</v>
      </c>
      <c r="H73" s="113" t="s">
        <v>26</v>
      </c>
      <c r="I73" s="126" t="s">
        <v>26</v>
      </c>
      <c r="J73" s="115" t="s">
        <v>26</v>
      </c>
      <c r="K73" s="90" t="s">
        <v>26</v>
      </c>
      <c r="L73" s="115" t="s">
        <v>26</v>
      </c>
      <c r="M73" s="115" t="s">
        <v>26</v>
      </c>
      <c r="N73" s="113" t="s">
        <v>26</v>
      </c>
      <c r="O73" s="126" t="s">
        <v>26</v>
      </c>
      <c r="P73" s="115" t="s">
        <v>26</v>
      </c>
      <c r="Q73" s="90" t="s">
        <v>26</v>
      </c>
      <c r="R73" s="113" t="s">
        <v>26</v>
      </c>
      <c r="S73" s="92" t="s">
        <v>26</v>
      </c>
      <c r="T73" s="113" t="s">
        <v>26</v>
      </c>
      <c r="U73" s="92" t="s">
        <v>26</v>
      </c>
      <c r="V73" s="114" t="s">
        <v>26</v>
      </c>
    </row>
    <row r="74" spans="1:23" x14ac:dyDescent="0.25">
      <c r="A74" s="42" t="s">
        <v>1067</v>
      </c>
      <c r="B74" s="112" t="s">
        <v>988</v>
      </c>
      <c r="C74" s="48" t="s">
        <v>404</v>
      </c>
      <c r="D74" s="54" t="s">
        <v>546</v>
      </c>
      <c r="E74" s="107">
        <v>2</v>
      </c>
      <c r="F74" s="115">
        <v>1</v>
      </c>
      <c r="G74" s="115">
        <v>1</v>
      </c>
      <c r="H74" s="113">
        <f t="shared" si="3"/>
        <v>1</v>
      </c>
      <c r="I74" s="126">
        <v>1</v>
      </c>
      <c r="J74" s="115">
        <v>1</v>
      </c>
      <c r="K74" s="90">
        <f t="shared" si="4"/>
        <v>1</v>
      </c>
      <c r="L74" s="115" t="s">
        <v>26</v>
      </c>
      <c r="M74" s="115" t="s">
        <v>26</v>
      </c>
      <c r="N74" s="113" t="s">
        <v>26</v>
      </c>
      <c r="O74" s="126" t="s">
        <v>26</v>
      </c>
      <c r="P74" s="115" t="s">
        <v>26</v>
      </c>
      <c r="Q74" s="90" t="s">
        <v>26</v>
      </c>
      <c r="R74" s="113">
        <f>(G74+J74)/(F74+I74)</f>
        <v>1</v>
      </c>
      <c r="S74" s="92" t="s">
        <v>26</v>
      </c>
      <c r="T74" s="113">
        <f>H74</f>
        <v>1</v>
      </c>
      <c r="U74" s="92">
        <f>K74</f>
        <v>1</v>
      </c>
      <c r="V74" s="114">
        <f>(G74+J74)/E74</f>
        <v>1</v>
      </c>
      <c r="W74" s="42" t="s">
        <v>912</v>
      </c>
    </row>
    <row r="75" spans="1:23" x14ac:dyDescent="0.25">
      <c r="A75" s="42" t="s">
        <v>1067</v>
      </c>
      <c r="B75" s="112" t="s">
        <v>989</v>
      </c>
      <c r="C75" s="48" t="s">
        <v>404</v>
      </c>
      <c r="D75" s="54" t="s">
        <v>547</v>
      </c>
      <c r="E75" s="107">
        <v>1</v>
      </c>
      <c r="F75" s="115" t="s">
        <v>26</v>
      </c>
      <c r="G75" s="115" t="s">
        <v>26</v>
      </c>
      <c r="H75" s="113" t="s">
        <v>26</v>
      </c>
      <c r="I75" s="126" t="s">
        <v>26</v>
      </c>
      <c r="J75" s="115" t="s">
        <v>26</v>
      </c>
      <c r="K75" s="90" t="s">
        <v>26</v>
      </c>
      <c r="L75" s="115">
        <v>1</v>
      </c>
      <c r="M75" s="115">
        <v>1</v>
      </c>
      <c r="N75" s="113">
        <f t="shared" si="5"/>
        <v>1</v>
      </c>
      <c r="O75" s="126" t="s">
        <v>26</v>
      </c>
      <c r="P75" s="115" t="s">
        <v>26</v>
      </c>
      <c r="Q75" s="90" t="s">
        <v>26</v>
      </c>
      <c r="R75" s="113" t="s">
        <v>26</v>
      </c>
      <c r="S75" s="92">
        <f>N75</f>
        <v>1</v>
      </c>
      <c r="T75" s="113">
        <f>N75</f>
        <v>1</v>
      </c>
      <c r="U75" s="92" t="s">
        <v>26</v>
      </c>
      <c r="V75" s="114">
        <f>N75</f>
        <v>1</v>
      </c>
    </row>
    <row r="76" spans="1:23" x14ac:dyDescent="0.25">
      <c r="A76" s="42" t="s">
        <v>1067</v>
      </c>
      <c r="B76" s="112" t="s">
        <v>990</v>
      </c>
      <c r="C76" s="48" t="s">
        <v>404</v>
      </c>
      <c r="D76" s="54" t="s">
        <v>548</v>
      </c>
      <c r="E76" s="107" t="s">
        <v>26</v>
      </c>
      <c r="F76" s="115" t="s">
        <v>26</v>
      </c>
      <c r="G76" s="115" t="s">
        <v>26</v>
      </c>
      <c r="H76" s="113" t="s">
        <v>26</v>
      </c>
      <c r="I76" s="126" t="s">
        <v>26</v>
      </c>
      <c r="J76" s="115" t="s">
        <v>26</v>
      </c>
      <c r="K76" s="90" t="s">
        <v>26</v>
      </c>
      <c r="L76" s="115" t="s">
        <v>26</v>
      </c>
      <c r="M76" s="115" t="s">
        <v>26</v>
      </c>
      <c r="N76" s="113" t="s">
        <v>26</v>
      </c>
      <c r="O76" s="126" t="s">
        <v>26</v>
      </c>
      <c r="P76" s="115" t="s">
        <v>26</v>
      </c>
      <c r="Q76" s="90" t="s">
        <v>26</v>
      </c>
      <c r="R76" s="113" t="s">
        <v>26</v>
      </c>
      <c r="S76" s="92" t="s">
        <v>26</v>
      </c>
      <c r="T76" s="113" t="s">
        <v>26</v>
      </c>
      <c r="U76" s="92" t="s">
        <v>26</v>
      </c>
      <c r="V76" s="114" t="s">
        <v>26</v>
      </c>
    </row>
    <row r="77" spans="1:23" x14ac:dyDescent="0.25">
      <c r="A77" s="42" t="s">
        <v>1067</v>
      </c>
      <c r="B77" s="112" t="s">
        <v>991</v>
      </c>
      <c r="C77" s="48" t="s">
        <v>404</v>
      </c>
      <c r="D77" s="54" t="s">
        <v>549</v>
      </c>
      <c r="E77" s="107">
        <v>0</v>
      </c>
      <c r="F77" s="115" t="s">
        <v>26</v>
      </c>
      <c r="G77" s="115" t="s">
        <v>26</v>
      </c>
      <c r="H77" s="113" t="s">
        <v>26</v>
      </c>
      <c r="I77" s="126" t="s">
        <v>26</v>
      </c>
      <c r="J77" s="115" t="s">
        <v>26</v>
      </c>
      <c r="K77" s="90" t="s">
        <v>26</v>
      </c>
      <c r="L77" s="115" t="s">
        <v>26</v>
      </c>
      <c r="M77" s="115" t="s">
        <v>26</v>
      </c>
      <c r="N77" s="113" t="s">
        <v>26</v>
      </c>
      <c r="O77" s="126" t="s">
        <v>26</v>
      </c>
      <c r="P77" s="115" t="s">
        <v>26</v>
      </c>
      <c r="Q77" s="90" t="s">
        <v>26</v>
      </c>
      <c r="R77" s="113" t="s">
        <v>26</v>
      </c>
      <c r="S77" s="92" t="s">
        <v>26</v>
      </c>
      <c r="T77" s="113" t="s">
        <v>26</v>
      </c>
      <c r="U77" s="92" t="s">
        <v>26</v>
      </c>
      <c r="V77" s="114" t="s">
        <v>26</v>
      </c>
    </row>
    <row r="78" spans="1:23" x14ac:dyDescent="0.25">
      <c r="A78" s="42" t="s">
        <v>1067</v>
      </c>
      <c r="B78" s="112" t="s">
        <v>992</v>
      </c>
      <c r="C78" s="48" t="s">
        <v>404</v>
      </c>
      <c r="D78" s="54" t="s">
        <v>550</v>
      </c>
      <c r="E78" s="107">
        <v>5</v>
      </c>
      <c r="F78" s="115">
        <v>1</v>
      </c>
      <c r="G78" s="115">
        <v>1</v>
      </c>
      <c r="H78" s="113">
        <f t="shared" si="3"/>
        <v>1</v>
      </c>
      <c r="I78" s="126">
        <v>1</v>
      </c>
      <c r="J78" s="115">
        <v>1</v>
      </c>
      <c r="K78" s="90">
        <f t="shared" si="4"/>
        <v>1</v>
      </c>
      <c r="L78" s="115"/>
      <c r="M78" s="115"/>
      <c r="N78" s="113" t="e">
        <f t="shared" si="5"/>
        <v>#DIV/0!</v>
      </c>
      <c r="O78" s="126">
        <v>3</v>
      </c>
      <c r="P78" s="115">
        <v>3</v>
      </c>
      <c r="Q78" s="90">
        <f t="shared" ref="Q78:Q134" si="12">P78/O78</f>
        <v>1</v>
      </c>
      <c r="R78" s="113">
        <f>(G78+J78)/(F78+I78)</f>
        <v>1</v>
      </c>
      <c r="S78" s="92">
        <f t="shared" si="6"/>
        <v>1</v>
      </c>
      <c r="T78" s="113">
        <f t="shared" si="11"/>
        <v>1</v>
      </c>
      <c r="U78" s="92">
        <f t="shared" ref="U78" si="13">(J78+P78)/(I78+O78)</f>
        <v>1</v>
      </c>
      <c r="V78" s="114">
        <f>(G78+J78+M78+P78)/E78</f>
        <v>1</v>
      </c>
      <c r="W78" s="42" t="s">
        <v>902</v>
      </c>
    </row>
    <row r="79" spans="1:23" x14ac:dyDescent="0.25">
      <c r="A79" s="42" t="s">
        <v>1067</v>
      </c>
      <c r="B79" s="112" t="s">
        <v>993</v>
      </c>
      <c r="C79" s="48" t="s">
        <v>404</v>
      </c>
      <c r="D79" s="54" t="s">
        <v>551</v>
      </c>
      <c r="E79" s="107">
        <v>0</v>
      </c>
      <c r="F79" s="115" t="s">
        <v>26</v>
      </c>
      <c r="G79" s="115" t="s">
        <v>26</v>
      </c>
      <c r="H79" s="113" t="s">
        <v>26</v>
      </c>
      <c r="I79" s="126" t="s">
        <v>26</v>
      </c>
      <c r="J79" s="115" t="s">
        <v>26</v>
      </c>
      <c r="K79" s="90" t="s">
        <v>26</v>
      </c>
      <c r="L79" s="115" t="s">
        <v>26</v>
      </c>
      <c r="M79" s="115" t="s">
        <v>26</v>
      </c>
      <c r="N79" s="113" t="s">
        <v>26</v>
      </c>
      <c r="O79" s="126" t="s">
        <v>26</v>
      </c>
      <c r="P79" s="115" t="s">
        <v>26</v>
      </c>
      <c r="Q79" s="90" t="s">
        <v>26</v>
      </c>
      <c r="R79" s="113" t="s">
        <v>26</v>
      </c>
      <c r="S79" s="92" t="s">
        <v>26</v>
      </c>
      <c r="T79" s="113" t="s">
        <v>26</v>
      </c>
      <c r="U79" s="92" t="s">
        <v>26</v>
      </c>
      <c r="V79" s="114" t="s">
        <v>26</v>
      </c>
    </row>
    <row r="80" spans="1:23" x14ac:dyDescent="0.25">
      <c r="A80" s="42" t="s">
        <v>1067</v>
      </c>
      <c r="B80" s="112" t="s">
        <v>994</v>
      </c>
      <c r="C80" s="48" t="s">
        <v>404</v>
      </c>
      <c r="D80" s="54" t="s">
        <v>552</v>
      </c>
      <c r="E80" s="107">
        <v>1</v>
      </c>
      <c r="F80" s="115" t="s">
        <v>26</v>
      </c>
      <c r="G80" s="115" t="s">
        <v>26</v>
      </c>
      <c r="H80" s="113" t="s">
        <v>26</v>
      </c>
      <c r="I80" s="126" t="s">
        <v>26</v>
      </c>
      <c r="J80" s="115" t="s">
        <v>26</v>
      </c>
      <c r="K80" s="90" t="s">
        <v>26</v>
      </c>
      <c r="L80" s="115">
        <v>1</v>
      </c>
      <c r="M80" s="115">
        <v>1</v>
      </c>
      <c r="N80" s="113">
        <f t="shared" ref="N80:N138" si="14">M80/L80</f>
        <v>1</v>
      </c>
      <c r="O80" s="126" t="s">
        <v>26</v>
      </c>
      <c r="P80" s="115" t="s">
        <v>26</v>
      </c>
      <c r="Q80" s="90" t="s">
        <v>26</v>
      </c>
      <c r="R80" s="113" t="s">
        <v>26</v>
      </c>
      <c r="S80" s="92">
        <f>N80</f>
        <v>1</v>
      </c>
      <c r="T80" s="113">
        <f>N80</f>
        <v>1</v>
      </c>
      <c r="U80" s="92" t="s">
        <v>26</v>
      </c>
      <c r="V80" s="114">
        <f>S80</f>
        <v>1</v>
      </c>
    </row>
    <row r="81" spans="1:23" x14ac:dyDescent="0.25">
      <c r="A81" s="42" t="s">
        <v>1067</v>
      </c>
      <c r="B81" s="112" t="s">
        <v>995</v>
      </c>
      <c r="C81" s="48" t="s">
        <v>404</v>
      </c>
      <c r="D81" s="54" t="s">
        <v>553</v>
      </c>
      <c r="E81" s="107">
        <v>0</v>
      </c>
      <c r="F81" s="115" t="s">
        <v>26</v>
      </c>
      <c r="G81" s="115" t="s">
        <v>26</v>
      </c>
      <c r="H81" s="113" t="s">
        <v>26</v>
      </c>
      <c r="I81" s="126" t="s">
        <v>26</v>
      </c>
      <c r="J81" s="115" t="s">
        <v>26</v>
      </c>
      <c r="K81" s="90" t="s">
        <v>26</v>
      </c>
      <c r="L81" s="115" t="s">
        <v>26</v>
      </c>
      <c r="M81" s="115" t="s">
        <v>26</v>
      </c>
      <c r="N81" s="113" t="s">
        <v>26</v>
      </c>
      <c r="O81" s="126" t="s">
        <v>26</v>
      </c>
      <c r="P81" s="115" t="s">
        <v>26</v>
      </c>
      <c r="Q81" s="90" t="s">
        <v>26</v>
      </c>
      <c r="R81" s="113" t="s">
        <v>26</v>
      </c>
      <c r="S81" s="92" t="s">
        <v>26</v>
      </c>
      <c r="T81" s="113" t="s">
        <v>26</v>
      </c>
      <c r="U81" s="92" t="s">
        <v>26</v>
      </c>
      <c r="V81" s="114" t="s">
        <v>26</v>
      </c>
    </row>
    <row r="82" spans="1:23" x14ac:dyDescent="0.25">
      <c r="A82" s="42" t="s">
        <v>1067</v>
      </c>
      <c r="B82" s="112" t="s">
        <v>996</v>
      </c>
      <c r="C82" s="48" t="s">
        <v>404</v>
      </c>
      <c r="D82" s="54" t="s">
        <v>554</v>
      </c>
      <c r="E82" s="107">
        <v>188</v>
      </c>
      <c r="F82" s="115">
        <v>13</v>
      </c>
      <c r="G82" s="115">
        <v>13</v>
      </c>
      <c r="H82" s="113">
        <f t="shared" ref="H82:H138" si="15">G82/F82</f>
        <v>1</v>
      </c>
      <c r="I82" s="126">
        <v>110</v>
      </c>
      <c r="J82" s="115">
        <v>110</v>
      </c>
      <c r="K82" s="90">
        <f t="shared" ref="K82:K138" si="16">J82/I82</f>
        <v>1</v>
      </c>
      <c r="L82" s="115">
        <v>8</v>
      </c>
      <c r="M82" s="115">
        <v>8</v>
      </c>
      <c r="N82" s="113">
        <f t="shared" si="14"/>
        <v>1</v>
      </c>
      <c r="O82" s="126">
        <v>57</v>
      </c>
      <c r="P82" s="115">
        <v>57</v>
      </c>
      <c r="Q82" s="90">
        <f t="shared" si="12"/>
        <v>1</v>
      </c>
      <c r="R82" s="113">
        <f>(G82+J82)/(F82+I82)</f>
        <v>1</v>
      </c>
      <c r="S82" s="92">
        <f t="shared" ref="S82:S138" si="17">(M82+P82)/(L82+O82)</f>
        <v>1</v>
      </c>
      <c r="T82" s="113">
        <f t="shared" si="11"/>
        <v>1</v>
      </c>
      <c r="U82" s="92">
        <f t="shared" ref="U82" si="18">(J82+P82)/(I82+O82)</f>
        <v>1</v>
      </c>
      <c r="V82" s="114">
        <f>(G82+J82+M82+P82)/E82</f>
        <v>1</v>
      </c>
      <c r="W82" s="42" t="s">
        <v>903</v>
      </c>
    </row>
    <row r="83" spans="1:23" x14ac:dyDescent="0.25">
      <c r="A83" s="42" t="s">
        <v>1067</v>
      </c>
      <c r="B83" s="112" t="s">
        <v>997</v>
      </c>
      <c r="C83" s="48" t="s">
        <v>404</v>
      </c>
      <c r="D83" s="54" t="s">
        <v>555</v>
      </c>
      <c r="E83" s="107" t="s">
        <v>26</v>
      </c>
      <c r="F83" s="115" t="s">
        <v>26</v>
      </c>
      <c r="G83" s="115" t="s">
        <v>26</v>
      </c>
      <c r="H83" s="113" t="s">
        <v>26</v>
      </c>
      <c r="I83" s="126" t="s">
        <v>26</v>
      </c>
      <c r="J83" s="115" t="s">
        <v>26</v>
      </c>
      <c r="K83" s="90" t="s">
        <v>26</v>
      </c>
      <c r="L83" s="115" t="s">
        <v>26</v>
      </c>
      <c r="M83" s="115" t="s">
        <v>26</v>
      </c>
      <c r="N83" s="113" t="s">
        <v>26</v>
      </c>
      <c r="O83" s="126" t="s">
        <v>26</v>
      </c>
      <c r="P83" s="115" t="s">
        <v>26</v>
      </c>
      <c r="Q83" s="90" t="s">
        <v>26</v>
      </c>
      <c r="R83" s="113" t="s">
        <v>26</v>
      </c>
      <c r="S83" s="92" t="s">
        <v>26</v>
      </c>
      <c r="T83" s="113" t="s">
        <v>26</v>
      </c>
      <c r="U83" s="92" t="s">
        <v>26</v>
      </c>
      <c r="V83" s="114" t="s">
        <v>26</v>
      </c>
    </row>
    <row r="84" spans="1:23" x14ac:dyDescent="0.25">
      <c r="A84" s="42" t="s">
        <v>1067</v>
      </c>
      <c r="B84" s="112" t="s">
        <v>998</v>
      </c>
      <c r="C84" s="48" t="s">
        <v>404</v>
      </c>
      <c r="D84" s="54" t="s">
        <v>556</v>
      </c>
      <c r="E84" s="107" t="s">
        <v>26</v>
      </c>
      <c r="F84" s="115" t="s">
        <v>26</v>
      </c>
      <c r="G84" s="115" t="s">
        <v>26</v>
      </c>
      <c r="H84" s="113" t="s">
        <v>26</v>
      </c>
      <c r="I84" s="126" t="s">
        <v>26</v>
      </c>
      <c r="J84" s="115" t="s">
        <v>26</v>
      </c>
      <c r="K84" s="90" t="s">
        <v>26</v>
      </c>
      <c r="L84" s="115" t="s">
        <v>26</v>
      </c>
      <c r="M84" s="115" t="s">
        <v>26</v>
      </c>
      <c r="N84" s="113" t="s">
        <v>26</v>
      </c>
      <c r="O84" s="126" t="s">
        <v>26</v>
      </c>
      <c r="P84" s="115" t="s">
        <v>26</v>
      </c>
      <c r="Q84" s="90" t="s">
        <v>26</v>
      </c>
      <c r="R84" s="113" t="s">
        <v>26</v>
      </c>
      <c r="S84" s="92" t="s">
        <v>26</v>
      </c>
      <c r="T84" s="113" t="s">
        <v>26</v>
      </c>
      <c r="U84" s="92" t="s">
        <v>26</v>
      </c>
      <c r="V84" s="114" t="s">
        <v>26</v>
      </c>
    </row>
    <row r="85" spans="1:23" x14ac:dyDescent="0.25">
      <c r="A85" s="42" t="s">
        <v>1067</v>
      </c>
      <c r="B85" s="112" t="s">
        <v>999</v>
      </c>
      <c r="C85" s="48" t="s">
        <v>404</v>
      </c>
      <c r="D85" s="54" t="s">
        <v>557</v>
      </c>
      <c r="E85" s="107" t="s">
        <v>26</v>
      </c>
      <c r="F85" s="115" t="s">
        <v>26</v>
      </c>
      <c r="G85" s="115" t="s">
        <v>26</v>
      </c>
      <c r="H85" s="113" t="s">
        <v>26</v>
      </c>
      <c r="I85" s="126" t="s">
        <v>26</v>
      </c>
      <c r="J85" s="115" t="s">
        <v>26</v>
      </c>
      <c r="K85" s="90" t="s">
        <v>26</v>
      </c>
      <c r="L85" s="115" t="s">
        <v>26</v>
      </c>
      <c r="M85" s="115" t="s">
        <v>26</v>
      </c>
      <c r="N85" s="113" t="s">
        <v>26</v>
      </c>
      <c r="O85" s="126" t="s">
        <v>26</v>
      </c>
      <c r="P85" s="115" t="s">
        <v>26</v>
      </c>
      <c r="Q85" s="90" t="s">
        <v>26</v>
      </c>
      <c r="R85" s="113" t="s">
        <v>26</v>
      </c>
      <c r="S85" s="92" t="s">
        <v>26</v>
      </c>
      <c r="T85" s="113" t="s">
        <v>26</v>
      </c>
      <c r="U85" s="92" t="s">
        <v>26</v>
      </c>
      <c r="V85" s="114" t="s">
        <v>26</v>
      </c>
    </row>
    <row r="86" spans="1:23" x14ac:dyDescent="0.25">
      <c r="A86" s="42" t="s">
        <v>1067</v>
      </c>
      <c r="B86" s="112" t="s">
        <v>1000</v>
      </c>
      <c r="C86" s="48" t="s">
        <v>404</v>
      </c>
      <c r="D86" s="54" t="s">
        <v>558</v>
      </c>
      <c r="E86" s="107" t="s">
        <v>26</v>
      </c>
      <c r="F86" s="115" t="s">
        <v>26</v>
      </c>
      <c r="G86" s="115" t="s">
        <v>26</v>
      </c>
      <c r="H86" s="113" t="s">
        <v>26</v>
      </c>
      <c r="I86" s="126" t="s">
        <v>26</v>
      </c>
      <c r="J86" s="115" t="s">
        <v>26</v>
      </c>
      <c r="K86" s="90" t="s">
        <v>26</v>
      </c>
      <c r="L86" s="115" t="s">
        <v>26</v>
      </c>
      <c r="M86" s="115" t="s">
        <v>26</v>
      </c>
      <c r="N86" s="113" t="s">
        <v>26</v>
      </c>
      <c r="O86" s="126" t="s">
        <v>26</v>
      </c>
      <c r="P86" s="115" t="s">
        <v>26</v>
      </c>
      <c r="Q86" s="90" t="s">
        <v>26</v>
      </c>
      <c r="R86" s="113" t="s">
        <v>26</v>
      </c>
      <c r="S86" s="92" t="s">
        <v>26</v>
      </c>
      <c r="T86" s="113" t="s">
        <v>26</v>
      </c>
      <c r="U86" s="92" t="s">
        <v>26</v>
      </c>
      <c r="V86" s="114" t="s">
        <v>26</v>
      </c>
    </row>
    <row r="87" spans="1:23" x14ac:dyDescent="0.25">
      <c r="A87" s="42" t="s">
        <v>1067</v>
      </c>
      <c r="B87" s="112" t="s">
        <v>1001</v>
      </c>
      <c r="C87" s="48" t="s">
        <v>404</v>
      </c>
      <c r="D87" s="54" t="s">
        <v>559</v>
      </c>
      <c r="E87" s="107">
        <v>5</v>
      </c>
      <c r="F87" s="115" t="s">
        <v>26</v>
      </c>
      <c r="G87" s="115" t="s">
        <v>26</v>
      </c>
      <c r="H87" s="113" t="s">
        <v>26</v>
      </c>
      <c r="I87" s="126">
        <v>2</v>
      </c>
      <c r="J87" s="115">
        <v>1</v>
      </c>
      <c r="K87" s="90">
        <f t="shared" si="16"/>
        <v>0.5</v>
      </c>
      <c r="L87" s="115" t="s">
        <v>26</v>
      </c>
      <c r="M87" s="115" t="s">
        <v>26</v>
      </c>
      <c r="N87" s="113" t="s">
        <v>26</v>
      </c>
      <c r="O87" s="126">
        <v>3</v>
      </c>
      <c r="P87" s="115">
        <v>3</v>
      </c>
      <c r="Q87" s="90">
        <f t="shared" si="12"/>
        <v>1</v>
      </c>
      <c r="R87" s="113">
        <f>K87</f>
        <v>0.5</v>
      </c>
      <c r="S87" s="92">
        <f>Q87</f>
        <v>1</v>
      </c>
      <c r="T87" s="113" t="s">
        <v>26</v>
      </c>
      <c r="U87" s="92">
        <f t="shared" ref="U87" si="19">(J87+P87)/(I87+O87)</f>
        <v>0.8</v>
      </c>
      <c r="V87" s="114">
        <f>(J87+P87)/E87</f>
        <v>0.8</v>
      </c>
      <c r="W87" s="42" t="s">
        <v>904</v>
      </c>
    </row>
    <row r="88" spans="1:23" x14ac:dyDescent="0.25">
      <c r="A88" s="42" t="s">
        <v>1067</v>
      </c>
      <c r="B88" s="112" t="s">
        <v>1002</v>
      </c>
      <c r="C88" s="48" t="s">
        <v>404</v>
      </c>
      <c r="D88" s="54" t="s">
        <v>560</v>
      </c>
      <c r="E88" s="107" t="s">
        <v>26</v>
      </c>
      <c r="F88" s="115" t="s">
        <v>26</v>
      </c>
      <c r="G88" s="115" t="s">
        <v>26</v>
      </c>
      <c r="H88" s="113" t="s">
        <v>26</v>
      </c>
      <c r="I88" s="126" t="s">
        <v>26</v>
      </c>
      <c r="J88" s="115" t="s">
        <v>26</v>
      </c>
      <c r="K88" s="90" t="s">
        <v>26</v>
      </c>
      <c r="L88" s="115" t="s">
        <v>26</v>
      </c>
      <c r="M88" s="115" t="s">
        <v>26</v>
      </c>
      <c r="N88" s="113" t="s">
        <v>26</v>
      </c>
      <c r="O88" s="126" t="s">
        <v>26</v>
      </c>
      <c r="P88" s="115" t="s">
        <v>26</v>
      </c>
      <c r="Q88" s="90" t="s">
        <v>26</v>
      </c>
      <c r="R88" s="113" t="s">
        <v>26</v>
      </c>
      <c r="S88" s="92" t="s">
        <v>26</v>
      </c>
      <c r="T88" s="113" t="s">
        <v>26</v>
      </c>
      <c r="U88" s="92" t="s">
        <v>26</v>
      </c>
      <c r="V88" s="114" t="s">
        <v>26</v>
      </c>
    </row>
    <row r="89" spans="1:23" x14ac:dyDescent="0.25">
      <c r="A89" s="42" t="s">
        <v>1067</v>
      </c>
      <c r="B89" s="112" t="s">
        <v>1003</v>
      </c>
      <c r="C89" s="48" t="s">
        <v>404</v>
      </c>
      <c r="D89" s="54" t="s">
        <v>561</v>
      </c>
      <c r="E89" s="107" t="s">
        <v>26</v>
      </c>
      <c r="F89" s="115" t="s">
        <v>26</v>
      </c>
      <c r="G89" s="115" t="s">
        <v>26</v>
      </c>
      <c r="H89" s="113" t="s">
        <v>26</v>
      </c>
      <c r="I89" s="126" t="s">
        <v>26</v>
      </c>
      <c r="J89" s="115" t="s">
        <v>26</v>
      </c>
      <c r="K89" s="90" t="s">
        <v>26</v>
      </c>
      <c r="L89" s="115" t="s">
        <v>26</v>
      </c>
      <c r="M89" s="115" t="s">
        <v>26</v>
      </c>
      <c r="N89" s="113" t="s">
        <v>26</v>
      </c>
      <c r="O89" s="126" t="s">
        <v>26</v>
      </c>
      <c r="P89" s="115" t="s">
        <v>26</v>
      </c>
      <c r="Q89" s="90" t="s">
        <v>26</v>
      </c>
      <c r="R89" s="113" t="s">
        <v>26</v>
      </c>
      <c r="S89" s="92" t="s">
        <v>26</v>
      </c>
      <c r="T89" s="113" t="s">
        <v>26</v>
      </c>
      <c r="U89" s="92" t="s">
        <v>26</v>
      </c>
      <c r="V89" s="114" t="s">
        <v>26</v>
      </c>
    </row>
    <row r="90" spans="1:23" x14ac:dyDescent="0.25">
      <c r="A90" s="42" t="s">
        <v>1067</v>
      </c>
      <c r="B90" s="112" t="s">
        <v>1004</v>
      </c>
      <c r="C90" s="48" t="s">
        <v>404</v>
      </c>
      <c r="D90" s="54" t="s">
        <v>562</v>
      </c>
      <c r="E90" s="107">
        <v>20</v>
      </c>
      <c r="F90" s="115">
        <v>3</v>
      </c>
      <c r="G90" s="115">
        <v>3</v>
      </c>
      <c r="H90" s="113">
        <f t="shared" si="15"/>
        <v>1</v>
      </c>
      <c r="I90" s="126">
        <v>3</v>
      </c>
      <c r="J90" s="115">
        <v>3</v>
      </c>
      <c r="K90" s="90">
        <f t="shared" si="16"/>
        <v>1</v>
      </c>
      <c r="L90" s="115">
        <v>4</v>
      </c>
      <c r="M90" s="115">
        <v>4</v>
      </c>
      <c r="N90" s="113">
        <f t="shared" si="14"/>
        <v>1</v>
      </c>
      <c r="O90" s="126">
        <v>10</v>
      </c>
      <c r="P90" s="115">
        <v>10</v>
      </c>
      <c r="Q90" s="90">
        <f t="shared" si="12"/>
        <v>1</v>
      </c>
      <c r="R90" s="113">
        <f>(G90+J90)/(F90+I90)</f>
        <v>1</v>
      </c>
      <c r="S90" s="92">
        <f t="shared" si="17"/>
        <v>1</v>
      </c>
      <c r="T90" s="113">
        <f t="shared" si="11"/>
        <v>1</v>
      </c>
      <c r="U90" s="92">
        <f t="shared" ref="U90" si="20">(J90+P90)/(I90+O90)</f>
        <v>1</v>
      </c>
      <c r="V90" s="114">
        <f>(G90+J90+M90+P90)/E90</f>
        <v>1</v>
      </c>
    </row>
    <row r="91" spans="1:23" x14ac:dyDescent="0.25">
      <c r="A91" s="42" t="s">
        <v>1067</v>
      </c>
      <c r="B91" s="112" t="s">
        <v>1005</v>
      </c>
      <c r="C91" s="48" t="s">
        <v>404</v>
      </c>
      <c r="D91" s="54" t="s">
        <v>563</v>
      </c>
      <c r="E91" s="107">
        <v>9</v>
      </c>
      <c r="F91" s="115">
        <v>1</v>
      </c>
      <c r="G91" s="115">
        <v>1</v>
      </c>
      <c r="H91" s="113">
        <f t="shared" si="15"/>
        <v>1</v>
      </c>
      <c r="I91" s="126" t="s">
        <v>26</v>
      </c>
      <c r="J91" s="115" t="s">
        <v>26</v>
      </c>
      <c r="K91" s="90" t="s">
        <v>26</v>
      </c>
      <c r="L91" s="115">
        <v>5</v>
      </c>
      <c r="M91" s="115">
        <v>5</v>
      </c>
      <c r="N91" s="113">
        <f t="shared" si="14"/>
        <v>1</v>
      </c>
      <c r="O91" s="126">
        <v>3</v>
      </c>
      <c r="P91" s="115">
        <v>3</v>
      </c>
      <c r="Q91" s="90">
        <f t="shared" si="12"/>
        <v>1</v>
      </c>
      <c r="R91" s="113">
        <f>H91</f>
        <v>1</v>
      </c>
      <c r="S91" s="92">
        <f t="shared" si="17"/>
        <v>1</v>
      </c>
      <c r="T91" s="113">
        <f t="shared" si="11"/>
        <v>1</v>
      </c>
      <c r="U91" s="92">
        <f>Q91</f>
        <v>1</v>
      </c>
      <c r="V91" s="114">
        <f>(G91+M91+P91)/E91</f>
        <v>1</v>
      </c>
    </row>
    <row r="92" spans="1:23" x14ac:dyDescent="0.25">
      <c r="A92" s="42" t="s">
        <v>1067</v>
      </c>
      <c r="B92" s="112" t="s">
        <v>1006</v>
      </c>
      <c r="C92" s="48" t="s">
        <v>404</v>
      </c>
      <c r="D92" s="54" t="s">
        <v>564</v>
      </c>
      <c r="E92" s="107">
        <v>112</v>
      </c>
      <c r="F92" s="115">
        <v>3</v>
      </c>
      <c r="G92" s="115">
        <v>1</v>
      </c>
      <c r="H92" s="113">
        <f t="shared" si="15"/>
        <v>0.33333333333333331</v>
      </c>
      <c r="I92" s="126">
        <v>94</v>
      </c>
      <c r="J92" s="115">
        <v>94</v>
      </c>
      <c r="K92" s="90">
        <f t="shared" si="16"/>
        <v>1</v>
      </c>
      <c r="L92" s="115" t="s">
        <v>26</v>
      </c>
      <c r="M92" s="115" t="s">
        <v>26</v>
      </c>
      <c r="N92" s="113" t="s">
        <v>26</v>
      </c>
      <c r="O92" s="126">
        <v>15</v>
      </c>
      <c r="P92" s="115">
        <v>15</v>
      </c>
      <c r="Q92" s="90">
        <v>1</v>
      </c>
      <c r="R92" s="113">
        <v>0.97938144329896903</v>
      </c>
      <c r="S92" s="92">
        <v>1</v>
      </c>
      <c r="T92" s="113">
        <v>0.33333333333333331</v>
      </c>
      <c r="U92" s="92">
        <v>1</v>
      </c>
      <c r="V92" s="114">
        <v>0.9821428571428571</v>
      </c>
      <c r="W92" s="42" t="s">
        <v>905</v>
      </c>
    </row>
    <row r="93" spans="1:23" x14ac:dyDescent="0.25">
      <c r="A93" s="42" t="s">
        <v>1067</v>
      </c>
      <c r="B93" s="112" t="s">
        <v>1007</v>
      </c>
      <c r="C93" s="48" t="s">
        <v>404</v>
      </c>
      <c r="D93" s="54" t="s">
        <v>565</v>
      </c>
      <c r="E93" s="107">
        <v>3</v>
      </c>
      <c r="F93" s="115" t="s">
        <v>26</v>
      </c>
      <c r="G93" s="115" t="s">
        <v>26</v>
      </c>
      <c r="H93" s="113" t="s">
        <v>26</v>
      </c>
      <c r="I93" s="126" t="s">
        <v>26</v>
      </c>
      <c r="J93" s="115" t="s">
        <v>26</v>
      </c>
      <c r="K93" s="90" t="s">
        <v>26</v>
      </c>
      <c r="L93" s="115" t="s">
        <v>26</v>
      </c>
      <c r="M93" s="115" t="s">
        <v>26</v>
      </c>
      <c r="N93" s="113" t="s">
        <v>26</v>
      </c>
      <c r="O93" s="126">
        <v>3</v>
      </c>
      <c r="P93" s="115">
        <v>3</v>
      </c>
      <c r="Q93" s="90">
        <f t="shared" si="12"/>
        <v>1</v>
      </c>
      <c r="R93" s="113" t="s">
        <v>26</v>
      </c>
      <c r="S93" s="92">
        <f>Q93</f>
        <v>1</v>
      </c>
      <c r="T93" s="113" t="s">
        <v>26</v>
      </c>
      <c r="U93" s="92">
        <f>Q93</f>
        <v>1</v>
      </c>
      <c r="V93" s="114">
        <f>S93</f>
        <v>1</v>
      </c>
    </row>
    <row r="94" spans="1:23" x14ac:dyDescent="0.25">
      <c r="A94" s="42" t="s">
        <v>1067</v>
      </c>
      <c r="B94" s="112" t="s">
        <v>1008</v>
      </c>
      <c r="C94" s="48" t="s">
        <v>404</v>
      </c>
      <c r="D94" s="54" t="s">
        <v>566</v>
      </c>
      <c r="E94" s="107" t="s">
        <v>26</v>
      </c>
      <c r="F94" s="115" t="s">
        <v>26</v>
      </c>
      <c r="G94" s="115" t="s">
        <v>26</v>
      </c>
      <c r="H94" s="113" t="s">
        <v>26</v>
      </c>
      <c r="I94" s="126" t="s">
        <v>26</v>
      </c>
      <c r="J94" s="115" t="s">
        <v>26</v>
      </c>
      <c r="K94" s="90" t="s">
        <v>26</v>
      </c>
      <c r="L94" s="115" t="s">
        <v>26</v>
      </c>
      <c r="M94" s="115" t="s">
        <v>26</v>
      </c>
      <c r="N94" s="113" t="s">
        <v>26</v>
      </c>
      <c r="O94" s="126" t="s">
        <v>26</v>
      </c>
      <c r="P94" s="115" t="s">
        <v>26</v>
      </c>
      <c r="Q94" s="90" t="s">
        <v>26</v>
      </c>
      <c r="R94" s="113" t="s">
        <v>26</v>
      </c>
      <c r="S94" s="92" t="s">
        <v>26</v>
      </c>
      <c r="T94" s="113" t="s">
        <v>26</v>
      </c>
      <c r="U94" s="92" t="s">
        <v>26</v>
      </c>
      <c r="V94" s="114" t="s">
        <v>26</v>
      </c>
    </row>
    <row r="95" spans="1:23" x14ac:dyDescent="0.25">
      <c r="A95" s="42" t="s">
        <v>1067</v>
      </c>
      <c r="B95" s="112" t="s">
        <v>1009</v>
      </c>
      <c r="C95" s="48" t="s">
        <v>404</v>
      </c>
      <c r="D95" s="54" t="s">
        <v>567</v>
      </c>
      <c r="E95" s="107" t="s">
        <v>26</v>
      </c>
      <c r="F95" s="115" t="s">
        <v>26</v>
      </c>
      <c r="G95" s="115" t="s">
        <v>26</v>
      </c>
      <c r="H95" s="113" t="s">
        <v>26</v>
      </c>
      <c r="I95" s="126" t="s">
        <v>26</v>
      </c>
      <c r="J95" s="115" t="s">
        <v>26</v>
      </c>
      <c r="K95" s="90" t="s">
        <v>26</v>
      </c>
      <c r="L95" s="115" t="s">
        <v>26</v>
      </c>
      <c r="M95" s="115" t="s">
        <v>26</v>
      </c>
      <c r="N95" s="113" t="s">
        <v>26</v>
      </c>
      <c r="O95" s="126" t="s">
        <v>26</v>
      </c>
      <c r="P95" s="115" t="s">
        <v>26</v>
      </c>
      <c r="Q95" s="90" t="s">
        <v>26</v>
      </c>
      <c r="R95" s="113" t="s">
        <v>26</v>
      </c>
      <c r="S95" s="92" t="s">
        <v>26</v>
      </c>
      <c r="T95" s="113" t="s">
        <v>26</v>
      </c>
      <c r="U95" s="92" t="s">
        <v>26</v>
      </c>
      <c r="V95" s="114" t="s">
        <v>26</v>
      </c>
    </row>
    <row r="96" spans="1:23" x14ac:dyDescent="0.25">
      <c r="A96" s="42" t="s">
        <v>1067</v>
      </c>
      <c r="B96" s="112" t="s">
        <v>1010</v>
      </c>
      <c r="C96" s="48" t="s">
        <v>434</v>
      </c>
      <c r="D96" s="51" t="s">
        <v>568</v>
      </c>
      <c r="E96" s="107">
        <v>23</v>
      </c>
      <c r="F96" s="115">
        <v>2</v>
      </c>
      <c r="G96" s="115">
        <v>2</v>
      </c>
      <c r="H96" s="113">
        <f t="shared" si="15"/>
        <v>1</v>
      </c>
      <c r="I96" s="126">
        <v>5</v>
      </c>
      <c r="J96" s="115">
        <v>5</v>
      </c>
      <c r="K96" s="90">
        <f t="shared" si="16"/>
        <v>1</v>
      </c>
      <c r="L96" s="115">
        <v>7</v>
      </c>
      <c r="M96" s="115">
        <v>3</v>
      </c>
      <c r="N96" s="113">
        <f t="shared" si="14"/>
        <v>0.42857142857142855</v>
      </c>
      <c r="O96" s="126">
        <v>9</v>
      </c>
      <c r="P96" s="115">
        <v>9</v>
      </c>
      <c r="Q96" s="90">
        <f t="shared" si="12"/>
        <v>1</v>
      </c>
      <c r="R96" s="113">
        <f>(G96+J96)/(F96+I96)</f>
        <v>1</v>
      </c>
      <c r="S96" s="92">
        <f t="shared" si="17"/>
        <v>0.75</v>
      </c>
      <c r="T96" s="113">
        <f t="shared" si="11"/>
        <v>0.55555555555555558</v>
      </c>
      <c r="U96" s="92">
        <f t="shared" ref="U96" si="21">(J96+P96)/(I96+O96)</f>
        <v>1</v>
      </c>
      <c r="V96" s="114">
        <f>(G96+J96+M96+P96)/E96</f>
        <v>0.82608695652173914</v>
      </c>
    </row>
    <row r="97" spans="1:23" x14ac:dyDescent="0.25">
      <c r="A97" s="42" t="s">
        <v>1067</v>
      </c>
      <c r="B97" s="112" t="s">
        <v>1011</v>
      </c>
      <c r="C97" s="48" t="s">
        <v>434</v>
      </c>
      <c r="D97" s="51" t="s">
        <v>569</v>
      </c>
      <c r="E97" s="107" t="s">
        <v>26</v>
      </c>
      <c r="F97" s="115" t="s">
        <v>26</v>
      </c>
      <c r="G97" s="115" t="s">
        <v>26</v>
      </c>
      <c r="H97" s="113" t="s">
        <v>26</v>
      </c>
      <c r="I97" s="126" t="s">
        <v>26</v>
      </c>
      <c r="J97" s="115" t="s">
        <v>26</v>
      </c>
      <c r="K97" s="90" t="s">
        <v>26</v>
      </c>
      <c r="L97" s="115" t="s">
        <v>26</v>
      </c>
      <c r="M97" s="115" t="s">
        <v>26</v>
      </c>
      <c r="N97" s="113" t="s">
        <v>26</v>
      </c>
      <c r="O97" s="126" t="s">
        <v>26</v>
      </c>
      <c r="P97" s="115" t="s">
        <v>26</v>
      </c>
      <c r="Q97" s="90" t="s">
        <v>26</v>
      </c>
      <c r="R97" s="113" t="s">
        <v>26</v>
      </c>
      <c r="S97" s="92" t="s">
        <v>26</v>
      </c>
      <c r="T97" s="113" t="s">
        <v>26</v>
      </c>
      <c r="U97" s="92" t="s">
        <v>26</v>
      </c>
      <c r="V97" s="114" t="s">
        <v>26</v>
      </c>
    </row>
    <row r="98" spans="1:23" x14ac:dyDescent="0.25">
      <c r="A98" s="42" t="s">
        <v>1067</v>
      </c>
      <c r="B98" s="112" t="s">
        <v>1012</v>
      </c>
      <c r="C98" s="48" t="s">
        <v>434</v>
      </c>
      <c r="D98" s="51" t="s">
        <v>570</v>
      </c>
      <c r="E98" s="107">
        <v>14</v>
      </c>
      <c r="F98" s="115" t="s">
        <v>26</v>
      </c>
      <c r="G98" s="115" t="s">
        <v>26</v>
      </c>
      <c r="H98" s="113" t="s">
        <v>26</v>
      </c>
      <c r="I98" s="126">
        <v>10</v>
      </c>
      <c r="J98" s="115">
        <v>10</v>
      </c>
      <c r="K98" s="90">
        <f t="shared" si="16"/>
        <v>1</v>
      </c>
      <c r="L98" s="115">
        <v>1</v>
      </c>
      <c r="M98" s="115">
        <v>1</v>
      </c>
      <c r="N98" s="113">
        <f t="shared" si="14"/>
        <v>1</v>
      </c>
      <c r="O98" s="126">
        <v>3</v>
      </c>
      <c r="P98" s="115">
        <v>3</v>
      </c>
      <c r="Q98" s="90">
        <f t="shared" si="12"/>
        <v>1</v>
      </c>
      <c r="R98" s="113">
        <f>K98</f>
        <v>1</v>
      </c>
      <c r="S98" s="92">
        <f t="shared" si="17"/>
        <v>1</v>
      </c>
      <c r="T98" s="113">
        <f>N98</f>
        <v>1</v>
      </c>
      <c r="U98" s="92">
        <f t="shared" ref="U98:U108" si="22">(J98+P98)/(I98+O98)</f>
        <v>1</v>
      </c>
      <c r="V98" s="114">
        <f>(J98+M98+P98)/E98</f>
        <v>1</v>
      </c>
      <c r="W98" s="42" t="s">
        <v>906</v>
      </c>
    </row>
    <row r="99" spans="1:23" x14ac:dyDescent="0.25">
      <c r="A99" s="42" t="s">
        <v>1067</v>
      </c>
      <c r="B99" s="112" t="s">
        <v>1013</v>
      </c>
      <c r="C99" s="48" t="s">
        <v>477</v>
      </c>
      <c r="D99" s="54" t="s">
        <v>571</v>
      </c>
      <c r="E99" s="107">
        <v>6</v>
      </c>
      <c r="F99" s="115">
        <v>3</v>
      </c>
      <c r="G99" s="115">
        <v>3</v>
      </c>
      <c r="H99" s="113">
        <f t="shared" si="15"/>
        <v>1</v>
      </c>
      <c r="I99" s="126" t="s">
        <v>26</v>
      </c>
      <c r="J99" s="115" t="s">
        <v>26</v>
      </c>
      <c r="K99" s="90" t="s">
        <v>26</v>
      </c>
      <c r="L99" s="115">
        <v>2</v>
      </c>
      <c r="M99" s="115">
        <v>1</v>
      </c>
      <c r="N99" s="113">
        <f t="shared" si="14"/>
        <v>0.5</v>
      </c>
      <c r="O99" s="126">
        <v>1</v>
      </c>
      <c r="P99" s="115">
        <v>1</v>
      </c>
      <c r="Q99" s="90">
        <f t="shared" si="12"/>
        <v>1</v>
      </c>
      <c r="R99" s="113">
        <f>H99</f>
        <v>1</v>
      </c>
      <c r="S99" s="92">
        <f t="shared" si="17"/>
        <v>0.66666666666666663</v>
      </c>
      <c r="T99" s="113">
        <f t="shared" si="11"/>
        <v>0.8</v>
      </c>
      <c r="U99" s="92">
        <f>Q99</f>
        <v>1</v>
      </c>
      <c r="V99" s="114">
        <f>(G99+M99+P99)/E99</f>
        <v>0.83333333333333337</v>
      </c>
    </row>
    <row r="100" spans="1:23" x14ac:dyDescent="0.25">
      <c r="A100" s="42" t="s">
        <v>1067</v>
      </c>
      <c r="B100" s="112" t="s">
        <v>1014</v>
      </c>
      <c r="C100" s="48" t="s">
        <v>477</v>
      </c>
      <c r="D100" s="54" t="s">
        <v>572</v>
      </c>
      <c r="E100" s="107">
        <v>1</v>
      </c>
      <c r="F100" s="115" t="s">
        <v>26</v>
      </c>
      <c r="G100" s="115" t="s">
        <v>26</v>
      </c>
      <c r="H100" s="113" t="s">
        <v>26</v>
      </c>
      <c r="I100" s="126">
        <v>1</v>
      </c>
      <c r="J100" s="115">
        <v>1</v>
      </c>
      <c r="K100" s="90">
        <f t="shared" si="16"/>
        <v>1</v>
      </c>
      <c r="L100" s="115" t="s">
        <v>26</v>
      </c>
      <c r="M100" s="115" t="s">
        <v>26</v>
      </c>
      <c r="N100" s="113" t="s">
        <v>26</v>
      </c>
      <c r="O100" s="126" t="s">
        <v>26</v>
      </c>
      <c r="P100" s="115" t="s">
        <v>26</v>
      </c>
      <c r="Q100" s="90" t="s">
        <v>26</v>
      </c>
      <c r="R100" s="113">
        <f>K100</f>
        <v>1</v>
      </c>
      <c r="S100" s="92" t="s">
        <v>26</v>
      </c>
      <c r="T100" s="113" t="s">
        <v>26</v>
      </c>
      <c r="U100" s="92">
        <f>K100</f>
        <v>1</v>
      </c>
      <c r="V100" s="114">
        <f>K100</f>
        <v>1</v>
      </c>
    </row>
    <row r="101" spans="1:23" x14ac:dyDescent="0.25">
      <c r="A101" s="42" t="s">
        <v>1067</v>
      </c>
      <c r="B101" s="112" t="s">
        <v>1015</v>
      </c>
      <c r="C101" s="48" t="s">
        <v>477</v>
      </c>
      <c r="D101" s="54" t="s">
        <v>573</v>
      </c>
      <c r="E101" s="107">
        <v>13</v>
      </c>
      <c r="F101" s="115">
        <v>6</v>
      </c>
      <c r="G101" s="115">
        <v>6</v>
      </c>
      <c r="H101" s="113">
        <f t="shared" si="15"/>
        <v>1</v>
      </c>
      <c r="I101" s="126">
        <v>3</v>
      </c>
      <c r="J101" s="115">
        <v>3</v>
      </c>
      <c r="K101" s="90">
        <f t="shared" si="16"/>
        <v>1</v>
      </c>
      <c r="L101" s="115">
        <v>4</v>
      </c>
      <c r="M101" s="115">
        <v>4</v>
      </c>
      <c r="N101" s="113">
        <f t="shared" si="14"/>
        <v>1</v>
      </c>
      <c r="O101" s="126" t="s">
        <v>26</v>
      </c>
      <c r="P101" s="115" t="s">
        <v>26</v>
      </c>
      <c r="Q101" s="90" t="s">
        <v>26</v>
      </c>
      <c r="R101" s="113">
        <f>(G101+J101)/(F101+I101)</f>
        <v>1</v>
      </c>
      <c r="S101" s="92">
        <f>N101</f>
        <v>1</v>
      </c>
      <c r="T101" s="113">
        <f t="shared" si="11"/>
        <v>1</v>
      </c>
      <c r="U101" s="92">
        <f>K101</f>
        <v>1</v>
      </c>
      <c r="V101" s="114">
        <f>(G101+J101+M101)/E101</f>
        <v>1</v>
      </c>
    </row>
    <row r="102" spans="1:23" x14ac:dyDescent="0.25">
      <c r="A102" s="42" t="s">
        <v>1067</v>
      </c>
      <c r="B102" s="112" t="s">
        <v>1016</v>
      </c>
      <c r="C102" s="48" t="s">
        <v>477</v>
      </c>
      <c r="D102" s="54" t="s">
        <v>574</v>
      </c>
      <c r="E102" s="107">
        <v>3</v>
      </c>
      <c r="F102" s="115" t="s">
        <v>26</v>
      </c>
      <c r="G102" s="115" t="s">
        <v>26</v>
      </c>
      <c r="H102" s="113" t="s">
        <v>26</v>
      </c>
      <c r="I102" s="126">
        <v>2</v>
      </c>
      <c r="J102" s="115">
        <v>2</v>
      </c>
      <c r="K102" s="90">
        <f t="shared" si="16"/>
        <v>1</v>
      </c>
      <c r="L102" s="115">
        <v>1</v>
      </c>
      <c r="M102" s="115">
        <v>1</v>
      </c>
      <c r="N102" s="113">
        <f t="shared" si="14"/>
        <v>1</v>
      </c>
      <c r="O102" s="126" t="s">
        <v>26</v>
      </c>
      <c r="P102" s="115" t="s">
        <v>26</v>
      </c>
      <c r="Q102" s="90" t="s">
        <v>26</v>
      </c>
      <c r="R102" s="113">
        <f>K102</f>
        <v>1</v>
      </c>
      <c r="S102" s="92">
        <f>N102</f>
        <v>1</v>
      </c>
      <c r="T102" s="113">
        <f>N102</f>
        <v>1</v>
      </c>
      <c r="U102" s="92">
        <f>K102</f>
        <v>1</v>
      </c>
      <c r="V102" s="114">
        <f>(J102+M102)/E102</f>
        <v>1</v>
      </c>
    </row>
    <row r="103" spans="1:23" x14ac:dyDescent="0.25">
      <c r="A103" s="42" t="s">
        <v>1067</v>
      </c>
      <c r="B103" s="112" t="s">
        <v>1017</v>
      </c>
      <c r="C103" s="48" t="s">
        <v>477</v>
      </c>
      <c r="D103" s="54" t="s">
        <v>575</v>
      </c>
      <c r="E103" s="107">
        <v>184</v>
      </c>
      <c r="F103" s="115">
        <v>31</v>
      </c>
      <c r="G103" s="115">
        <v>28</v>
      </c>
      <c r="H103" s="113">
        <f t="shared" si="15"/>
        <v>0.90322580645161288</v>
      </c>
      <c r="I103" s="126">
        <v>25</v>
      </c>
      <c r="J103" s="115">
        <v>24</v>
      </c>
      <c r="K103" s="90">
        <f t="shared" si="16"/>
        <v>0.96</v>
      </c>
      <c r="L103" s="115">
        <v>64</v>
      </c>
      <c r="M103" s="115">
        <v>46</v>
      </c>
      <c r="N103" s="113">
        <f t="shared" si="14"/>
        <v>0.71875</v>
      </c>
      <c r="O103" s="126">
        <v>64</v>
      </c>
      <c r="P103" s="115">
        <v>60</v>
      </c>
      <c r="Q103" s="90">
        <f t="shared" si="12"/>
        <v>0.9375</v>
      </c>
      <c r="R103" s="113">
        <f>(G103+J103)/(F103+I103)</f>
        <v>0.9285714285714286</v>
      </c>
      <c r="S103" s="92">
        <f t="shared" si="17"/>
        <v>0.828125</v>
      </c>
      <c r="T103" s="113">
        <f t="shared" si="11"/>
        <v>0.77894736842105261</v>
      </c>
      <c r="U103" s="92">
        <f t="shared" si="22"/>
        <v>0.9438202247191011</v>
      </c>
      <c r="V103" s="114">
        <f>(G103+J103+M103+P103)/E103</f>
        <v>0.85869565217391308</v>
      </c>
      <c r="W103" s="42" t="s">
        <v>915</v>
      </c>
    </row>
    <row r="104" spans="1:23" x14ac:dyDescent="0.25">
      <c r="A104" s="42" t="s">
        <v>1067</v>
      </c>
      <c r="B104" s="112" t="s">
        <v>1018</v>
      </c>
      <c r="C104" s="48" t="s">
        <v>477</v>
      </c>
      <c r="D104" s="54" t="s">
        <v>576</v>
      </c>
      <c r="E104" s="107">
        <v>22</v>
      </c>
      <c r="F104" s="115">
        <v>16</v>
      </c>
      <c r="G104" s="115">
        <v>0</v>
      </c>
      <c r="H104" s="113">
        <f t="shared" si="15"/>
        <v>0</v>
      </c>
      <c r="I104" s="126">
        <v>2</v>
      </c>
      <c r="J104" s="115">
        <v>0</v>
      </c>
      <c r="K104" s="90">
        <f t="shared" si="16"/>
        <v>0</v>
      </c>
      <c r="L104" s="115">
        <v>3</v>
      </c>
      <c r="M104" s="115">
        <v>0</v>
      </c>
      <c r="N104" s="113">
        <f t="shared" si="14"/>
        <v>0</v>
      </c>
      <c r="O104" s="126">
        <v>1</v>
      </c>
      <c r="P104" s="115">
        <v>0</v>
      </c>
      <c r="Q104" s="90">
        <f t="shared" si="12"/>
        <v>0</v>
      </c>
      <c r="R104" s="113">
        <f>(G104+J104)/(F104+I104)</f>
        <v>0</v>
      </c>
      <c r="S104" s="92">
        <f t="shared" si="17"/>
        <v>0</v>
      </c>
      <c r="T104" s="113">
        <f t="shared" si="11"/>
        <v>0</v>
      </c>
      <c r="U104" s="92">
        <f t="shared" si="22"/>
        <v>0</v>
      </c>
      <c r="V104" s="114">
        <f>(G104+J104+M104+P104)/E104</f>
        <v>0</v>
      </c>
    </row>
    <row r="105" spans="1:23" x14ac:dyDescent="0.25">
      <c r="A105" s="42" t="s">
        <v>1067</v>
      </c>
      <c r="B105" s="112" t="s">
        <v>1019</v>
      </c>
      <c r="C105" s="48" t="s">
        <v>477</v>
      </c>
      <c r="D105" s="54" t="s">
        <v>577</v>
      </c>
      <c r="E105" s="107">
        <v>63</v>
      </c>
      <c r="F105" s="115">
        <v>4</v>
      </c>
      <c r="G105" s="115">
        <v>4</v>
      </c>
      <c r="H105" s="113">
        <f t="shared" si="15"/>
        <v>1</v>
      </c>
      <c r="I105" s="126">
        <v>46</v>
      </c>
      <c r="J105" s="115">
        <v>46</v>
      </c>
      <c r="K105" s="90">
        <f t="shared" si="16"/>
        <v>1</v>
      </c>
      <c r="L105" s="115" t="s">
        <v>26</v>
      </c>
      <c r="M105" s="115" t="s">
        <v>26</v>
      </c>
      <c r="N105" s="113" t="s">
        <v>26</v>
      </c>
      <c r="O105" s="126">
        <v>13</v>
      </c>
      <c r="P105" s="115">
        <v>13</v>
      </c>
      <c r="Q105" s="90">
        <f t="shared" si="12"/>
        <v>1</v>
      </c>
      <c r="R105" s="113">
        <f>(G105+J105)/(F105+I105)</f>
        <v>1</v>
      </c>
      <c r="S105" s="92">
        <f>Q105</f>
        <v>1</v>
      </c>
      <c r="T105" s="113">
        <f>H105</f>
        <v>1</v>
      </c>
      <c r="U105" s="92">
        <f t="shared" si="22"/>
        <v>1</v>
      </c>
      <c r="V105" s="114">
        <f>(G105+J105+P105)/E105</f>
        <v>1</v>
      </c>
    </row>
    <row r="106" spans="1:23" x14ac:dyDescent="0.25">
      <c r="A106" s="42" t="s">
        <v>1067</v>
      </c>
      <c r="B106" s="112" t="s">
        <v>1020</v>
      </c>
      <c r="C106" s="48" t="s">
        <v>477</v>
      </c>
      <c r="D106" s="54" t="s">
        <v>578</v>
      </c>
      <c r="E106" s="107">
        <v>17</v>
      </c>
      <c r="F106" s="115" t="s">
        <v>26</v>
      </c>
      <c r="G106" s="115" t="s">
        <v>26</v>
      </c>
      <c r="H106" s="113" t="s">
        <v>26</v>
      </c>
      <c r="I106" s="126">
        <v>12</v>
      </c>
      <c r="J106" s="115">
        <v>12</v>
      </c>
      <c r="K106" s="90">
        <f t="shared" si="16"/>
        <v>1</v>
      </c>
      <c r="L106" s="115" t="s">
        <v>26</v>
      </c>
      <c r="M106" s="115" t="s">
        <v>26</v>
      </c>
      <c r="N106" s="113" t="s">
        <v>26</v>
      </c>
      <c r="O106" s="126">
        <v>5</v>
      </c>
      <c r="P106" s="115">
        <v>5</v>
      </c>
      <c r="Q106" s="90">
        <f t="shared" si="12"/>
        <v>1</v>
      </c>
      <c r="R106" s="113">
        <f>K106</f>
        <v>1</v>
      </c>
      <c r="S106" s="92">
        <f>Q106</f>
        <v>1</v>
      </c>
      <c r="T106" s="113" t="s">
        <v>26</v>
      </c>
      <c r="U106" s="92">
        <f t="shared" si="22"/>
        <v>1</v>
      </c>
      <c r="V106" s="114">
        <f>(J106+P106)/E106</f>
        <v>1</v>
      </c>
      <c r="W106" s="42" t="s">
        <v>914</v>
      </c>
    </row>
    <row r="107" spans="1:23" x14ac:dyDescent="0.25">
      <c r="A107" s="42" t="s">
        <v>1067</v>
      </c>
      <c r="B107" s="112" t="s">
        <v>1021</v>
      </c>
      <c r="C107" s="48" t="s">
        <v>477</v>
      </c>
      <c r="D107" s="54" t="s">
        <v>579</v>
      </c>
      <c r="E107" s="107">
        <v>4</v>
      </c>
      <c r="F107" s="115">
        <v>1</v>
      </c>
      <c r="G107" s="115">
        <v>0</v>
      </c>
      <c r="H107" s="113">
        <f t="shared" si="15"/>
        <v>0</v>
      </c>
      <c r="I107" s="126" t="s">
        <v>26</v>
      </c>
      <c r="J107" s="115" t="s">
        <v>26</v>
      </c>
      <c r="K107" s="90" t="s">
        <v>26</v>
      </c>
      <c r="L107" s="115">
        <v>3</v>
      </c>
      <c r="M107" s="115">
        <v>1</v>
      </c>
      <c r="N107" s="113">
        <f t="shared" si="14"/>
        <v>0.33333333333333331</v>
      </c>
      <c r="O107" s="126" t="s">
        <v>26</v>
      </c>
      <c r="P107" s="115" t="s">
        <v>26</v>
      </c>
      <c r="Q107" s="90" t="s">
        <v>26</v>
      </c>
      <c r="R107" s="113">
        <f>H107</f>
        <v>0</v>
      </c>
      <c r="S107" s="92">
        <f>N107</f>
        <v>0.33333333333333331</v>
      </c>
      <c r="T107" s="113">
        <f t="shared" si="11"/>
        <v>0.25</v>
      </c>
      <c r="U107" s="92" t="s">
        <v>26</v>
      </c>
      <c r="V107" s="114">
        <f>(G107+M107)/E107</f>
        <v>0.25</v>
      </c>
    </row>
    <row r="108" spans="1:23" x14ac:dyDescent="0.25">
      <c r="A108" s="42" t="s">
        <v>1067</v>
      </c>
      <c r="B108" s="112" t="s">
        <v>1022</v>
      </c>
      <c r="C108" s="48" t="s">
        <v>477</v>
      </c>
      <c r="D108" s="54" t="s">
        <v>580</v>
      </c>
      <c r="E108" s="107">
        <v>226</v>
      </c>
      <c r="F108" s="115">
        <v>32</v>
      </c>
      <c r="G108" s="115">
        <v>32</v>
      </c>
      <c r="H108" s="113">
        <f t="shared" si="15"/>
        <v>1</v>
      </c>
      <c r="I108" s="126">
        <v>136</v>
      </c>
      <c r="J108" s="115">
        <v>136</v>
      </c>
      <c r="K108" s="90">
        <f t="shared" si="16"/>
        <v>1</v>
      </c>
      <c r="L108" s="115">
        <v>23</v>
      </c>
      <c r="M108" s="115">
        <v>23</v>
      </c>
      <c r="N108" s="113">
        <f t="shared" si="14"/>
        <v>1</v>
      </c>
      <c r="O108" s="126">
        <v>35</v>
      </c>
      <c r="P108" s="115">
        <v>35</v>
      </c>
      <c r="Q108" s="90">
        <f t="shared" si="12"/>
        <v>1</v>
      </c>
      <c r="R108" s="113">
        <f>(G108+J108)/(F108+I108)</f>
        <v>1</v>
      </c>
      <c r="S108" s="92">
        <f t="shared" si="17"/>
        <v>1</v>
      </c>
      <c r="T108" s="113">
        <f t="shared" si="11"/>
        <v>1</v>
      </c>
      <c r="U108" s="92">
        <f t="shared" si="22"/>
        <v>1</v>
      </c>
      <c r="V108" s="114">
        <f>(G108+J108+M108+P108)/E108</f>
        <v>1</v>
      </c>
    </row>
    <row r="109" spans="1:23" x14ac:dyDescent="0.25">
      <c r="A109" s="42" t="s">
        <v>1067</v>
      </c>
      <c r="B109" s="112" t="s">
        <v>1023</v>
      </c>
      <c r="C109" s="48" t="s">
        <v>477</v>
      </c>
      <c r="D109" s="54" t="s">
        <v>581</v>
      </c>
      <c r="E109" s="107" t="s">
        <v>26</v>
      </c>
      <c r="F109" s="115" t="s">
        <v>26</v>
      </c>
      <c r="G109" s="115" t="s">
        <v>26</v>
      </c>
      <c r="H109" s="113" t="s">
        <v>26</v>
      </c>
      <c r="I109" s="126" t="s">
        <v>26</v>
      </c>
      <c r="J109" s="115" t="s">
        <v>26</v>
      </c>
      <c r="K109" s="90" t="s">
        <v>26</v>
      </c>
      <c r="L109" s="115" t="s">
        <v>26</v>
      </c>
      <c r="M109" s="115" t="s">
        <v>26</v>
      </c>
      <c r="N109" s="113" t="s">
        <v>26</v>
      </c>
      <c r="O109" s="126" t="s">
        <v>26</v>
      </c>
      <c r="P109" s="115" t="s">
        <v>26</v>
      </c>
      <c r="Q109" s="90" t="s">
        <v>26</v>
      </c>
      <c r="R109" s="113" t="s">
        <v>26</v>
      </c>
      <c r="S109" s="92" t="s">
        <v>26</v>
      </c>
      <c r="T109" s="113" t="s">
        <v>26</v>
      </c>
      <c r="U109" s="92" t="s">
        <v>26</v>
      </c>
      <c r="V109" s="114" t="s">
        <v>26</v>
      </c>
    </row>
    <row r="110" spans="1:23" x14ac:dyDescent="0.25">
      <c r="A110" s="42" t="s">
        <v>1067</v>
      </c>
      <c r="B110" s="112" t="s">
        <v>1024</v>
      </c>
      <c r="C110" s="48" t="s">
        <v>477</v>
      </c>
      <c r="D110" s="54" t="s">
        <v>582</v>
      </c>
      <c r="E110" s="107" t="s">
        <v>26</v>
      </c>
      <c r="F110" s="115" t="s">
        <v>26</v>
      </c>
      <c r="G110" s="115" t="s">
        <v>26</v>
      </c>
      <c r="H110" s="113" t="s">
        <v>26</v>
      </c>
      <c r="I110" s="126" t="s">
        <v>26</v>
      </c>
      <c r="J110" s="115" t="s">
        <v>26</v>
      </c>
      <c r="K110" s="90" t="s">
        <v>26</v>
      </c>
      <c r="L110" s="115" t="s">
        <v>26</v>
      </c>
      <c r="M110" s="115" t="s">
        <v>26</v>
      </c>
      <c r="N110" s="113" t="s">
        <v>26</v>
      </c>
      <c r="O110" s="126" t="s">
        <v>26</v>
      </c>
      <c r="P110" s="115" t="s">
        <v>26</v>
      </c>
      <c r="Q110" s="90" t="s">
        <v>26</v>
      </c>
      <c r="R110" s="113" t="s">
        <v>26</v>
      </c>
      <c r="S110" s="92" t="s">
        <v>26</v>
      </c>
      <c r="T110" s="113" t="s">
        <v>26</v>
      </c>
      <c r="U110" s="92" t="s">
        <v>26</v>
      </c>
      <c r="V110" s="114" t="s">
        <v>26</v>
      </c>
    </row>
    <row r="111" spans="1:23" x14ac:dyDescent="0.25">
      <c r="A111" s="42" t="s">
        <v>1067</v>
      </c>
      <c r="B111" s="112" t="s">
        <v>1025</v>
      </c>
      <c r="C111" s="48" t="s">
        <v>477</v>
      </c>
      <c r="D111" s="54" t="s">
        <v>583</v>
      </c>
      <c r="E111" s="107">
        <v>3</v>
      </c>
      <c r="F111" s="115">
        <v>3</v>
      </c>
      <c r="G111" s="115">
        <v>3</v>
      </c>
      <c r="H111" s="113">
        <f t="shared" si="15"/>
        <v>1</v>
      </c>
      <c r="I111" s="126" t="s">
        <v>26</v>
      </c>
      <c r="J111" s="115" t="s">
        <v>26</v>
      </c>
      <c r="K111" s="90" t="s">
        <v>26</v>
      </c>
      <c r="L111" s="115" t="s">
        <v>26</v>
      </c>
      <c r="M111" s="115" t="s">
        <v>26</v>
      </c>
      <c r="N111" s="113" t="s">
        <v>26</v>
      </c>
      <c r="O111" s="126" t="s">
        <v>26</v>
      </c>
      <c r="P111" s="115" t="s">
        <v>26</v>
      </c>
      <c r="Q111" s="90" t="s">
        <v>26</v>
      </c>
      <c r="R111" s="113">
        <f>H111</f>
        <v>1</v>
      </c>
      <c r="S111" s="92" t="s">
        <v>26</v>
      </c>
      <c r="T111" s="113">
        <f>H111</f>
        <v>1</v>
      </c>
      <c r="U111" s="92" t="s">
        <v>26</v>
      </c>
      <c r="V111" s="114">
        <f>H111</f>
        <v>1</v>
      </c>
    </row>
    <row r="112" spans="1:23" x14ac:dyDescent="0.25">
      <c r="A112" s="42" t="s">
        <v>1067</v>
      </c>
      <c r="B112" s="112" t="s">
        <v>1026</v>
      </c>
      <c r="C112" s="48" t="s">
        <v>477</v>
      </c>
      <c r="D112" s="54" t="s">
        <v>584</v>
      </c>
      <c r="E112" s="107">
        <v>157</v>
      </c>
      <c r="F112" s="115">
        <v>28</v>
      </c>
      <c r="G112" s="115">
        <v>28</v>
      </c>
      <c r="H112" s="113">
        <f t="shared" si="15"/>
        <v>1</v>
      </c>
      <c r="I112" s="126">
        <v>45</v>
      </c>
      <c r="J112" s="115">
        <v>45</v>
      </c>
      <c r="K112" s="90">
        <f t="shared" si="16"/>
        <v>1</v>
      </c>
      <c r="L112" s="115">
        <v>15</v>
      </c>
      <c r="M112" s="115">
        <v>15</v>
      </c>
      <c r="N112" s="113">
        <f t="shared" si="14"/>
        <v>1</v>
      </c>
      <c r="O112" s="126">
        <v>69</v>
      </c>
      <c r="P112" s="115">
        <v>69</v>
      </c>
      <c r="Q112" s="90">
        <f t="shared" si="12"/>
        <v>1</v>
      </c>
      <c r="R112" s="113">
        <f>(G112+J112)/(F112+I112)</f>
        <v>1</v>
      </c>
      <c r="S112" s="92">
        <f t="shared" si="17"/>
        <v>1</v>
      </c>
      <c r="T112" s="113">
        <f t="shared" si="11"/>
        <v>1</v>
      </c>
      <c r="U112" s="92">
        <f t="shared" ref="U112" si="23">(J112+P112)/(I112+O112)</f>
        <v>1</v>
      </c>
      <c r="V112" s="114">
        <f>(G112+J112+M112+P112)/E112</f>
        <v>1</v>
      </c>
    </row>
    <row r="113" spans="1:23" x14ac:dyDescent="0.25">
      <c r="A113" s="42" t="s">
        <v>1067</v>
      </c>
      <c r="B113" s="112" t="s">
        <v>1027</v>
      </c>
      <c r="C113" s="48" t="s">
        <v>477</v>
      </c>
      <c r="D113" s="54" t="s">
        <v>585</v>
      </c>
      <c r="E113" s="107" t="s">
        <v>26</v>
      </c>
      <c r="F113" s="115" t="s">
        <v>26</v>
      </c>
      <c r="G113" s="115" t="s">
        <v>26</v>
      </c>
      <c r="H113" s="113" t="s">
        <v>26</v>
      </c>
      <c r="I113" s="126" t="s">
        <v>26</v>
      </c>
      <c r="J113" s="115" t="s">
        <v>26</v>
      </c>
      <c r="K113" s="90" t="s">
        <v>26</v>
      </c>
      <c r="L113" s="115" t="s">
        <v>26</v>
      </c>
      <c r="M113" s="115" t="s">
        <v>26</v>
      </c>
      <c r="N113" s="113" t="s">
        <v>26</v>
      </c>
      <c r="O113" s="126" t="s">
        <v>26</v>
      </c>
      <c r="P113" s="115" t="s">
        <v>26</v>
      </c>
      <c r="Q113" s="90" t="s">
        <v>26</v>
      </c>
      <c r="R113" s="113" t="s">
        <v>26</v>
      </c>
      <c r="S113" s="92" t="s">
        <v>26</v>
      </c>
      <c r="T113" s="113" t="s">
        <v>26</v>
      </c>
      <c r="U113" s="92" t="s">
        <v>26</v>
      </c>
      <c r="V113" s="114" t="s">
        <v>26</v>
      </c>
    </row>
    <row r="114" spans="1:23" x14ac:dyDescent="0.25">
      <c r="A114" s="42" t="s">
        <v>1067</v>
      </c>
      <c r="B114" s="112" t="s">
        <v>1028</v>
      </c>
      <c r="C114" s="48" t="s">
        <v>477</v>
      </c>
      <c r="D114" s="54" t="s">
        <v>586</v>
      </c>
      <c r="E114" s="107" t="s">
        <v>26</v>
      </c>
      <c r="F114" s="115" t="s">
        <v>26</v>
      </c>
      <c r="G114" s="115" t="s">
        <v>26</v>
      </c>
      <c r="H114" s="113" t="s">
        <v>26</v>
      </c>
      <c r="I114" s="126" t="s">
        <v>26</v>
      </c>
      <c r="J114" s="115" t="s">
        <v>26</v>
      </c>
      <c r="K114" s="90" t="s">
        <v>26</v>
      </c>
      <c r="L114" s="115" t="s">
        <v>26</v>
      </c>
      <c r="M114" s="115" t="s">
        <v>26</v>
      </c>
      <c r="N114" s="113" t="s">
        <v>26</v>
      </c>
      <c r="O114" s="126" t="s">
        <v>26</v>
      </c>
      <c r="P114" s="115" t="s">
        <v>26</v>
      </c>
      <c r="Q114" s="90" t="s">
        <v>26</v>
      </c>
      <c r="R114" s="113" t="s">
        <v>26</v>
      </c>
      <c r="S114" s="92" t="s">
        <v>26</v>
      </c>
      <c r="T114" s="113" t="s">
        <v>26</v>
      </c>
      <c r="U114" s="92" t="s">
        <v>26</v>
      </c>
      <c r="V114" s="114" t="s">
        <v>26</v>
      </c>
    </row>
    <row r="115" spans="1:23" x14ac:dyDescent="0.25">
      <c r="A115" s="42" t="s">
        <v>1067</v>
      </c>
      <c r="B115" s="112" t="s">
        <v>1029</v>
      </c>
      <c r="C115" s="48" t="s">
        <v>477</v>
      </c>
      <c r="D115" s="54" t="s">
        <v>587</v>
      </c>
      <c r="E115" s="107" t="s">
        <v>26</v>
      </c>
      <c r="F115" s="115" t="s">
        <v>26</v>
      </c>
      <c r="G115" s="115" t="s">
        <v>26</v>
      </c>
      <c r="H115" s="113" t="s">
        <v>26</v>
      </c>
      <c r="I115" s="126" t="s">
        <v>26</v>
      </c>
      <c r="J115" s="115" t="s">
        <v>26</v>
      </c>
      <c r="K115" s="90" t="s">
        <v>26</v>
      </c>
      <c r="L115" s="115" t="s">
        <v>26</v>
      </c>
      <c r="M115" s="115" t="s">
        <v>26</v>
      </c>
      <c r="N115" s="113" t="s">
        <v>26</v>
      </c>
      <c r="O115" s="126" t="s">
        <v>26</v>
      </c>
      <c r="P115" s="115" t="s">
        <v>26</v>
      </c>
      <c r="Q115" s="90" t="s">
        <v>26</v>
      </c>
      <c r="R115" s="113" t="s">
        <v>26</v>
      </c>
      <c r="S115" s="92" t="s">
        <v>26</v>
      </c>
      <c r="T115" s="113" t="s">
        <v>26</v>
      </c>
      <c r="U115" s="92" t="s">
        <v>26</v>
      </c>
      <c r="V115" s="114" t="s">
        <v>26</v>
      </c>
    </row>
    <row r="116" spans="1:23" ht="15" customHeight="1" x14ac:dyDescent="0.25">
      <c r="A116" s="42" t="s">
        <v>1067</v>
      </c>
      <c r="B116" s="112" t="s">
        <v>1030</v>
      </c>
      <c r="C116" s="48" t="s">
        <v>477</v>
      </c>
      <c r="D116" s="54" t="s">
        <v>588</v>
      </c>
      <c r="E116" s="107" t="s">
        <v>26</v>
      </c>
      <c r="F116" s="115" t="s">
        <v>26</v>
      </c>
      <c r="G116" s="115" t="s">
        <v>26</v>
      </c>
      <c r="H116" s="113" t="s">
        <v>26</v>
      </c>
      <c r="I116" s="126" t="s">
        <v>26</v>
      </c>
      <c r="J116" s="115" t="s">
        <v>26</v>
      </c>
      <c r="K116" s="90" t="s">
        <v>26</v>
      </c>
      <c r="L116" s="115" t="s">
        <v>26</v>
      </c>
      <c r="M116" s="115" t="s">
        <v>26</v>
      </c>
      <c r="N116" s="113" t="s">
        <v>26</v>
      </c>
      <c r="O116" s="126" t="s">
        <v>26</v>
      </c>
      <c r="P116" s="115" t="s">
        <v>26</v>
      </c>
      <c r="Q116" s="90" t="s">
        <v>26</v>
      </c>
      <c r="R116" s="113" t="s">
        <v>26</v>
      </c>
      <c r="S116" s="92" t="s">
        <v>26</v>
      </c>
      <c r="T116" s="113" t="s">
        <v>26</v>
      </c>
      <c r="U116" s="92" t="s">
        <v>26</v>
      </c>
      <c r="V116" s="114" t="s">
        <v>26</v>
      </c>
    </row>
    <row r="117" spans="1:23" x14ac:dyDescent="0.25">
      <c r="A117" s="42" t="s">
        <v>1067</v>
      </c>
      <c r="B117" s="112" t="s">
        <v>1031</v>
      </c>
      <c r="C117" s="48" t="s">
        <v>477</v>
      </c>
      <c r="D117" s="54" t="s">
        <v>589</v>
      </c>
      <c r="E117" s="107" t="s">
        <v>26</v>
      </c>
      <c r="F117" s="115" t="s">
        <v>26</v>
      </c>
      <c r="G117" s="115" t="s">
        <v>26</v>
      </c>
      <c r="H117" s="113" t="s">
        <v>26</v>
      </c>
      <c r="I117" s="126" t="s">
        <v>26</v>
      </c>
      <c r="J117" s="115" t="s">
        <v>26</v>
      </c>
      <c r="K117" s="90" t="s">
        <v>26</v>
      </c>
      <c r="L117" s="115" t="s">
        <v>26</v>
      </c>
      <c r="M117" s="115" t="s">
        <v>26</v>
      </c>
      <c r="N117" s="113" t="s">
        <v>26</v>
      </c>
      <c r="O117" s="126" t="s">
        <v>26</v>
      </c>
      <c r="P117" s="115" t="s">
        <v>26</v>
      </c>
      <c r="Q117" s="90" t="s">
        <v>26</v>
      </c>
      <c r="R117" s="113" t="s">
        <v>26</v>
      </c>
      <c r="S117" s="92" t="s">
        <v>26</v>
      </c>
      <c r="T117" s="113" t="s">
        <v>26</v>
      </c>
      <c r="U117" s="92" t="s">
        <v>26</v>
      </c>
      <c r="V117" s="114" t="s">
        <v>26</v>
      </c>
    </row>
    <row r="118" spans="1:23" x14ac:dyDescent="0.25">
      <c r="A118" s="42" t="s">
        <v>1067</v>
      </c>
      <c r="B118" s="112" t="s">
        <v>1032</v>
      </c>
      <c r="C118" s="48" t="s">
        <v>477</v>
      </c>
      <c r="D118" s="54" t="s">
        <v>590</v>
      </c>
      <c r="E118" s="107" t="s">
        <v>26</v>
      </c>
      <c r="F118" s="115" t="s">
        <v>26</v>
      </c>
      <c r="G118" s="115" t="s">
        <v>26</v>
      </c>
      <c r="H118" s="113" t="s">
        <v>26</v>
      </c>
      <c r="I118" s="126" t="s">
        <v>26</v>
      </c>
      <c r="J118" s="115" t="s">
        <v>26</v>
      </c>
      <c r="K118" s="90" t="s">
        <v>26</v>
      </c>
      <c r="L118" s="115" t="s">
        <v>26</v>
      </c>
      <c r="M118" s="115" t="s">
        <v>26</v>
      </c>
      <c r="N118" s="113" t="s">
        <v>26</v>
      </c>
      <c r="O118" s="126" t="s">
        <v>26</v>
      </c>
      <c r="P118" s="115" t="s">
        <v>26</v>
      </c>
      <c r="Q118" s="90" t="s">
        <v>26</v>
      </c>
      <c r="R118" s="113" t="s">
        <v>26</v>
      </c>
      <c r="S118" s="92" t="s">
        <v>26</v>
      </c>
      <c r="T118" s="113" t="s">
        <v>26</v>
      </c>
      <c r="U118" s="92" t="s">
        <v>26</v>
      </c>
      <c r="V118" s="114" t="s">
        <v>26</v>
      </c>
    </row>
    <row r="119" spans="1:23" x14ac:dyDescent="0.25">
      <c r="A119" s="42" t="s">
        <v>1067</v>
      </c>
      <c r="B119" s="112" t="s">
        <v>1033</v>
      </c>
      <c r="C119" s="48" t="s">
        <v>477</v>
      </c>
      <c r="D119" s="54" t="s">
        <v>591</v>
      </c>
      <c r="E119" s="107">
        <v>7</v>
      </c>
      <c r="F119" s="115" t="s">
        <v>26</v>
      </c>
      <c r="G119" s="115" t="s">
        <v>26</v>
      </c>
      <c r="H119" s="113" t="s">
        <v>26</v>
      </c>
      <c r="I119" s="126">
        <v>4</v>
      </c>
      <c r="J119" s="115">
        <v>4</v>
      </c>
      <c r="K119" s="90">
        <f t="shared" si="16"/>
        <v>1</v>
      </c>
      <c r="L119" s="115">
        <v>3</v>
      </c>
      <c r="M119" s="115">
        <v>3</v>
      </c>
      <c r="N119" s="113">
        <f t="shared" si="14"/>
        <v>1</v>
      </c>
      <c r="O119" s="126" t="s">
        <v>26</v>
      </c>
      <c r="P119" s="115" t="s">
        <v>26</v>
      </c>
      <c r="Q119" s="90" t="s">
        <v>26</v>
      </c>
      <c r="R119" s="113">
        <f>K119</f>
        <v>1</v>
      </c>
      <c r="S119" s="92">
        <f>N119</f>
        <v>1</v>
      </c>
      <c r="T119" s="113">
        <f>N119</f>
        <v>1</v>
      </c>
      <c r="U119" s="92">
        <f>K119</f>
        <v>1</v>
      </c>
      <c r="V119" s="114">
        <f>(J119+M119)/E119</f>
        <v>1</v>
      </c>
    </row>
    <row r="120" spans="1:23" x14ac:dyDescent="0.25">
      <c r="A120" s="42" t="s">
        <v>1067</v>
      </c>
      <c r="B120" s="112" t="s">
        <v>1034</v>
      </c>
      <c r="C120" s="48" t="s">
        <v>477</v>
      </c>
      <c r="D120" s="54" t="s">
        <v>592</v>
      </c>
      <c r="E120" s="107">
        <v>1</v>
      </c>
      <c r="F120" s="115" t="s">
        <v>26</v>
      </c>
      <c r="G120" s="115" t="s">
        <v>26</v>
      </c>
      <c r="H120" s="113" t="s">
        <v>26</v>
      </c>
      <c r="I120" s="126">
        <v>1</v>
      </c>
      <c r="J120" s="115">
        <v>0</v>
      </c>
      <c r="K120" s="90">
        <f t="shared" si="16"/>
        <v>0</v>
      </c>
      <c r="L120" s="115" t="s">
        <v>26</v>
      </c>
      <c r="M120" s="115" t="s">
        <v>26</v>
      </c>
      <c r="N120" s="113" t="s">
        <v>26</v>
      </c>
      <c r="O120" s="126" t="s">
        <v>26</v>
      </c>
      <c r="P120" s="115" t="s">
        <v>26</v>
      </c>
      <c r="Q120" s="90" t="s">
        <v>26</v>
      </c>
      <c r="R120" s="113">
        <f>K120</f>
        <v>0</v>
      </c>
      <c r="S120" s="92" t="s">
        <v>26</v>
      </c>
      <c r="T120" s="113" t="s">
        <v>26</v>
      </c>
      <c r="U120" s="92">
        <f>K120</f>
        <v>0</v>
      </c>
      <c r="V120" s="114">
        <f>R120</f>
        <v>0</v>
      </c>
    </row>
    <row r="121" spans="1:23" x14ac:dyDescent="0.25">
      <c r="A121" s="42" t="s">
        <v>1067</v>
      </c>
      <c r="B121" s="112" t="s">
        <v>1035</v>
      </c>
      <c r="C121" s="48" t="s">
        <v>477</v>
      </c>
      <c r="D121" s="54" t="s">
        <v>593</v>
      </c>
      <c r="E121" s="107">
        <v>6</v>
      </c>
      <c r="F121" s="115">
        <v>6</v>
      </c>
      <c r="G121" s="115">
        <v>0</v>
      </c>
      <c r="H121" s="113">
        <f t="shared" si="15"/>
        <v>0</v>
      </c>
      <c r="I121" s="126" t="s">
        <v>26</v>
      </c>
      <c r="J121" s="115" t="s">
        <v>26</v>
      </c>
      <c r="K121" s="90" t="s">
        <v>26</v>
      </c>
      <c r="L121" s="115" t="s">
        <v>26</v>
      </c>
      <c r="M121" s="115" t="s">
        <v>26</v>
      </c>
      <c r="N121" s="113" t="s">
        <v>26</v>
      </c>
      <c r="O121" s="126" t="s">
        <v>26</v>
      </c>
      <c r="P121" s="115" t="s">
        <v>26</v>
      </c>
      <c r="Q121" s="90" t="s">
        <v>26</v>
      </c>
      <c r="R121" s="113">
        <f>H121</f>
        <v>0</v>
      </c>
      <c r="S121" s="92" t="s">
        <v>26</v>
      </c>
      <c r="T121" s="113">
        <f>H121</f>
        <v>0</v>
      </c>
      <c r="U121" s="92" t="s">
        <v>26</v>
      </c>
      <c r="V121" s="114">
        <f>H121</f>
        <v>0</v>
      </c>
    </row>
    <row r="122" spans="1:23" x14ac:dyDescent="0.25">
      <c r="A122" s="42" t="s">
        <v>1067</v>
      </c>
      <c r="B122" s="112" t="s">
        <v>1036</v>
      </c>
      <c r="C122" s="48" t="s">
        <v>477</v>
      </c>
      <c r="D122" s="54" t="s">
        <v>594</v>
      </c>
      <c r="E122" s="107">
        <v>4</v>
      </c>
      <c r="F122" s="115">
        <v>1</v>
      </c>
      <c r="G122" s="115">
        <v>1</v>
      </c>
      <c r="H122" s="113">
        <f t="shared" si="15"/>
        <v>1</v>
      </c>
      <c r="I122" s="126">
        <v>1</v>
      </c>
      <c r="J122" s="115">
        <v>1</v>
      </c>
      <c r="K122" s="90">
        <f t="shared" si="16"/>
        <v>1</v>
      </c>
      <c r="L122" s="115">
        <v>2</v>
      </c>
      <c r="M122" s="115">
        <v>0</v>
      </c>
      <c r="N122" s="113">
        <f t="shared" si="14"/>
        <v>0</v>
      </c>
      <c r="O122" s="126" t="s">
        <v>26</v>
      </c>
      <c r="P122" s="115" t="s">
        <v>26</v>
      </c>
      <c r="Q122" s="90" t="s">
        <v>26</v>
      </c>
      <c r="R122" s="113">
        <f>(G122+J122)/(F122+I122)</f>
        <v>1</v>
      </c>
      <c r="S122" s="92">
        <f>N122</f>
        <v>0</v>
      </c>
      <c r="T122" s="113">
        <f t="shared" si="11"/>
        <v>0.33333333333333331</v>
      </c>
      <c r="U122" s="92">
        <f>K122</f>
        <v>1</v>
      </c>
      <c r="V122" s="114">
        <f>(G122+J122+M122)/E122</f>
        <v>0.5</v>
      </c>
    </row>
    <row r="123" spans="1:23" x14ac:dyDescent="0.25">
      <c r="A123" s="42" t="s">
        <v>1067</v>
      </c>
      <c r="B123" s="112" t="s">
        <v>1037</v>
      </c>
      <c r="C123" s="48" t="s">
        <v>477</v>
      </c>
      <c r="D123" s="54" t="s">
        <v>595</v>
      </c>
      <c r="E123" s="107" t="s">
        <v>26</v>
      </c>
      <c r="F123" s="115" t="s">
        <v>26</v>
      </c>
      <c r="G123" s="115" t="s">
        <v>26</v>
      </c>
      <c r="H123" s="113" t="s">
        <v>26</v>
      </c>
      <c r="I123" s="126" t="s">
        <v>26</v>
      </c>
      <c r="J123" s="115" t="s">
        <v>26</v>
      </c>
      <c r="K123" s="90" t="s">
        <v>26</v>
      </c>
      <c r="L123" s="115" t="s">
        <v>26</v>
      </c>
      <c r="M123" s="115" t="s">
        <v>26</v>
      </c>
      <c r="N123" s="113" t="s">
        <v>26</v>
      </c>
      <c r="O123" s="126" t="s">
        <v>26</v>
      </c>
      <c r="P123" s="115" t="s">
        <v>26</v>
      </c>
      <c r="Q123" s="90" t="s">
        <v>26</v>
      </c>
      <c r="R123" s="113" t="s">
        <v>26</v>
      </c>
      <c r="S123" s="92" t="s">
        <v>26</v>
      </c>
      <c r="T123" s="113" t="s">
        <v>26</v>
      </c>
      <c r="U123" s="92" t="s">
        <v>26</v>
      </c>
      <c r="V123" s="114" t="s">
        <v>26</v>
      </c>
    </row>
    <row r="124" spans="1:23" x14ac:dyDescent="0.25">
      <c r="A124" s="42" t="s">
        <v>1067</v>
      </c>
      <c r="B124" s="112" t="s">
        <v>1038</v>
      </c>
      <c r="C124" s="48" t="s">
        <v>477</v>
      </c>
      <c r="D124" s="54" t="s">
        <v>596</v>
      </c>
      <c r="E124" s="107">
        <v>19</v>
      </c>
      <c r="F124" s="115">
        <v>1</v>
      </c>
      <c r="G124" s="115">
        <v>0</v>
      </c>
      <c r="H124" s="113">
        <f t="shared" si="15"/>
        <v>0</v>
      </c>
      <c r="I124" s="126" t="s">
        <v>26</v>
      </c>
      <c r="J124" s="115" t="s">
        <v>26</v>
      </c>
      <c r="K124" s="90" t="s">
        <v>26</v>
      </c>
      <c r="L124" s="115">
        <v>7</v>
      </c>
      <c r="M124" s="115">
        <v>0</v>
      </c>
      <c r="N124" s="113">
        <f t="shared" si="14"/>
        <v>0</v>
      </c>
      <c r="O124" s="126">
        <v>11</v>
      </c>
      <c r="P124" s="115">
        <v>0</v>
      </c>
      <c r="Q124" s="90">
        <f t="shared" si="12"/>
        <v>0</v>
      </c>
      <c r="R124" s="113">
        <f>H124</f>
        <v>0</v>
      </c>
      <c r="S124" s="92">
        <f t="shared" si="17"/>
        <v>0</v>
      </c>
      <c r="T124" s="113">
        <f t="shared" si="11"/>
        <v>0</v>
      </c>
      <c r="U124" s="92">
        <f>Q124</f>
        <v>0</v>
      </c>
      <c r="V124" s="114">
        <f>(G124+M124+P124)/E124</f>
        <v>0</v>
      </c>
    </row>
    <row r="125" spans="1:23" x14ac:dyDescent="0.25">
      <c r="A125" s="42" t="s">
        <v>1067</v>
      </c>
      <c r="B125" s="112" t="s">
        <v>1039</v>
      </c>
      <c r="C125" s="48" t="s">
        <v>477</v>
      </c>
      <c r="D125" s="54" t="s">
        <v>597</v>
      </c>
      <c r="E125" s="107">
        <v>1</v>
      </c>
      <c r="F125" s="115" t="s">
        <v>26</v>
      </c>
      <c r="G125" s="115" t="s">
        <v>26</v>
      </c>
      <c r="H125" s="113" t="s">
        <v>26</v>
      </c>
      <c r="I125" s="126" t="s">
        <v>26</v>
      </c>
      <c r="J125" s="115" t="s">
        <v>26</v>
      </c>
      <c r="K125" s="90" t="s">
        <v>26</v>
      </c>
      <c r="L125" s="115">
        <v>1</v>
      </c>
      <c r="M125" s="115">
        <v>0</v>
      </c>
      <c r="N125" s="113">
        <f t="shared" si="14"/>
        <v>0</v>
      </c>
      <c r="O125" s="126" t="s">
        <v>26</v>
      </c>
      <c r="P125" s="115" t="s">
        <v>26</v>
      </c>
      <c r="Q125" s="90" t="s">
        <v>26</v>
      </c>
      <c r="R125" s="113" t="s">
        <v>26</v>
      </c>
      <c r="S125" s="92">
        <f>N125</f>
        <v>0</v>
      </c>
      <c r="T125" s="113">
        <f>N125</f>
        <v>0</v>
      </c>
      <c r="U125" s="92" t="s">
        <v>26</v>
      </c>
      <c r="V125" s="114">
        <f>N125</f>
        <v>0</v>
      </c>
    </row>
    <row r="126" spans="1:23" x14ac:dyDescent="0.25">
      <c r="A126" s="42" t="s">
        <v>1067</v>
      </c>
      <c r="B126" s="112" t="s">
        <v>1040</v>
      </c>
      <c r="C126" s="48" t="s">
        <v>477</v>
      </c>
      <c r="D126" s="54" t="s">
        <v>598</v>
      </c>
      <c r="E126" s="107">
        <v>10</v>
      </c>
      <c r="F126" s="115">
        <v>1</v>
      </c>
      <c r="G126" s="115">
        <v>0</v>
      </c>
      <c r="H126" s="113">
        <f t="shared" si="15"/>
        <v>0</v>
      </c>
      <c r="I126" s="126">
        <v>3</v>
      </c>
      <c r="J126" s="115">
        <v>3</v>
      </c>
      <c r="K126" s="90">
        <f t="shared" si="16"/>
        <v>1</v>
      </c>
      <c r="L126" s="115">
        <v>4</v>
      </c>
      <c r="M126" s="115">
        <v>2</v>
      </c>
      <c r="N126" s="113">
        <f t="shared" si="14"/>
        <v>0.5</v>
      </c>
      <c r="O126" s="126">
        <v>2</v>
      </c>
      <c r="P126" s="115">
        <v>2</v>
      </c>
      <c r="Q126" s="90">
        <f t="shared" si="12"/>
        <v>1</v>
      </c>
      <c r="R126" s="113">
        <f>(G126+J126)/(F126+I126)</f>
        <v>0.75</v>
      </c>
      <c r="S126" s="92">
        <f t="shared" si="17"/>
        <v>0.66666666666666663</v>
      </c>
      <c r="T126" s="113">
        <f t="shared" si="11"/>
        <v>0.4</v>
      </c>
      <c r="U126" s="92">
        <f t="shared" ref="U126:U138" si="24">(J126+P126)/(I126+O126)</f>
        <v>1</v>
      </c>
      <c r="V126" s="114">
        <f>(G126+J126+M126+P126)/E126</f>
        <v>0.7</v>
      </c>
    </row>
    <row r="127" spans="1:23" x14ac:dyDescent="0.25">
      <c r="A127" s="42" t="s">
        <v>1067</v>
      </c>
      <c r="B127" s="112" t="s">
        <v>1041</v>
      </c>
      <c r="C127" s="48" t="s">
        <v>477</v>
      </c>
      <c r="D127" s="54" t="s">
        <v>599</v>
      </c>
      <c r="E127" s="107">
        <v>12</v>
      </c>
      <c r="F127" s="115" t="s">
        <v>26</v>
      </c>
      <c r="G127" s="115" t="s">
        <v>26</v>
      </c>
      <c r="H127" s="113" t="s">
        <v>26</v>
      </c>
      <c r="I127" s="126">
        <v>5</v>
      </c>
      <c r="J127" s="115">
        <v>5</v>
      </c>
      <c r="K127" s="90">
        <f t="shared" si="16"/>
        <v>1</v>
      </c>
      <c r="L127" s="115" t="s">
        <v>26</v>
      </c>
      <c r="M127" s="115" t="s">
        <v>26</v>
      </c>
      <c r="N127" s="113" t="s">
        <v>26</v>
      </c>
      <c r="O127" s="126">
        <v>7</v>
      </c>
      <c r="P127" s="115">
        <v>7</v>
      </c>
      <c r="Q127" s="90">
        <f t="shared" si="12"/>
        <v>1</v>
      </c>
      <c r="R127" s="113">
        <f>K127</f>
        <v>1</v>
      </c>
      <c r="S127" s="92">
        <f>Q127</f>
        <v>1</v>
      </c>
      <c r="T127" s="113" t="s">
        <v>26</v>
      </c>
      <c r="U127" s="92">
        <f t="shared" si="24"/>
        <v>1</v>
      </c>
      <c r="V127" s="114">
        <f>(J127+P127)/E127</f>
        <v>1</v>
      </c>
      <c r="W127" s="42" t="s">
        <v>911</v>
      </c>
    </row>
    <row r="128" spans="1:23" x14ac:dyDescent="0.25">
      <c r="A128" s="42" t="s">
        <v>1067</v>
      </c>
      <c r="B128" s="112" t="s">
        <v>1042</v>
      </c>
      <c r="C128" s="48" t="s">
        <v>477</v>
      </c>
      <c r="D128" s="54" t="s">
        <v>600</v>
      </c>
      <c r="E128" s="107" t="s">
        <v>26</v>
      </c>
      <c r="F128" s="115" t="s">
        <v>26</v>
      </c>
      <c r="G128" s="115" t="s">
        <v>26</v>
      </c>
      <c r="H128" s="113" t="s">
        <v>26</v>
      </c>
      <c r="I128" s="126" t="s">
        <v>26</v>
      </c>
      <c r="J128" s="115" t="s">
        <v>26</v>
      </c>
      <c r="K128" s="90" t="s">
        <v>26</v>
      </c>
      <c r="L128" s="115" t="s">
        <v>26</v>
      </c>
      <c r="M128" s="115" t="s">
        <v>26</v>
      </c>
      <c r="N128" s="113" t="s">
        <v>26</v>
      </c>
      <c r="O128" s="126" t="s">
        <v>26</v>
      </c>
      <c r="P128" s="115" t="s">
        <v>26</v>
      </c>
      <c r="Q128" s="90" t="s">
        <v>26</v>
      </c>
      <c r="R128" s="113" t="s">
        <v>26</v>
      </c>
      <c r="S128" s="92" t="s">
        <v>26</v>
      </c>
      <c r="T128" s="113" t="s">
        <v>26</v>
      </c>
      <c r="U128" s="92" t="s">
        <v>26</v>
      </c>
      <c r="V128" s="114" t="s">
        <v>26</v>
      </c>
    </row>
    <row r="129" spans="1:23" x14ac:dyDescent="0.25">
      <c r="A129" s="42" t="s">
        <v>1067</v>
      </c>
      <c r="B129" s="112" t="s">
        <v>1043</v>
      </c>
      <c r="C129" s="48" t="s">
        <v>478</v>
      </c>
      <c r="D129" s="51" t="s">
        <v>601</v>
      </c>
      <c r="E129" s="107">
        <v>52</v>
      </c>
      <c r="F129" s="115">
        <v>20</v>
      </c>
      <c r="G129" s="115">
        <v>20</v>
      </c>
      <c r="H129" s="113">
        <f t="shared" si="15"/>
        <v>1</v>
      </c>
      <c r="I129" s="126">
        <v>6</v>
      </c>
      <c r="J129" s="115">
        <v>6</v>
      </c>
      <c r="K129" s="90">
        <f t="shared" si="16"/>
        <v>1</v>
      </c>
      <c r="L129" s="115">
        <v>15</v>
      </c>
      <c r="M129" s="115">
        <v>14</v>
      </c>
      <c r="N129" s="113">
        <f t="shared" si="14"/>
        <v>0.93333333333333335</v>
      </c>
      <c r="O129" s="126">
        <v>11</v>
      </c>
      <c r="P129" s="115">
        <v>11</v>
      </c>
      <c r="Q129" s="90">
        <f t="shared" si="12"/>
        <v>1</v>
      </c>
      <c r="R129" s="113">
        <f>(G129+J129)/(F129+I129)</f>
        <v>1</v>
      </c>
      <c r="S129" s="92">
        <f t="shared" si="17"/>
        <v>0.96153846153846156</v>
      </c>
      <c r="T129" s="113">
        <f t="shared" si="11"/>
        <v>0.97142857142857142</v>
      </c>
      <c r="U129" s="92">
        <f t="shared" si="24"/>
        <v>1</v>
      </c>
      <c r="V129" s="114">
        <f>(G129+J129+M129+P129)/E129</f>
        <v>0.98076923076923073</v>
      </c>
      <c r="W129" s="42" t="s">
        <v>909</v>
      </c>
    </row>
    <row r="130" spans="1:23" x14ac:dyDescent="0.25">
      <c r="A130" s="42" t="s">
        <v>1067</v>
      </c>
      <c r="B130" s="112" t="s">
        <v>1044</v>
      </c>
      <c r="C130" s="48" t="s">
        <v>478</v>
      </c>
      <c r="D130" s="51" t="s">
        <v>602</v>
      </c>
      <c r="E130" s="107">
        <v>4</v>
      </c>
      <c r="F130" s="115" t="s">
        <v>26</v>
      </c>
      <c r="G130" s="115" t="s">
        <v>26</v>
      </c>
      <c r="H130" s="113" t="s">
        <v>26</v>
      </c>
      <c r="I130" s="126">
        <v>4</v>
      </c>
      <c r="J130" s="115">
        <v>4</v>
      </c>
      <c r="K130" s="90">
        <f t="shared" si="16"/>
        <v>1</v>
      </c>
      <c r="L130" s="115" t="s">
        <v>26</v>
      </c>
      <c r="M130" s="115" t="s">
        <v>26</v>
      </c>
      <c r="N130" s="113" t="s">
        <v>26</v>
      </c>
      <c r="O130" s="126" t="s">
        <v>26</v>
      </c>
      <c r="P130" s="115" t="s">
        <v>26</v>
      </c>
      <c r="Q130" s="90" t="s">
        <v>26</v>
      </c>
      <c r="R130" s="113">
        <f>K130</f>
        <v>1</v>
      </c>
      <c r="S130" s="92" t="s">
        <v>26</v>
      </c>
      <c r="T130" s="113" t="s">
        <v>26</v>
      </c>
      <c r="U130" s="92">
        <f>K130</f>
        <v>1</v>
      </c>
      <c r="V130" s="114">
        <f>R130</f>
        <v>1</v>
      </c>
    </row>
    <row r="131" spans="1:23" x14ac:dyDescent="0.25">
      <c r="A131" s="42" t="s">
        <v>1067</v>
      </c>
      <c r="B131" s="112" t="s">
        <v>1045</v>
      </c>
      <c r="C131" s="48" t="s">
        <v>478</v>
      </c>
      <c r="D131" s="51" t="s">
        <v>603</v>
      </c>
      <c r="E131" s="107">
        <v>80</v>
      </c>
      <c r="F131" s="115">
        <v>25</v>
      </c>
      <c r="G131" s="115">
        <v>24</v>
      </c>
      <c r="H131" s="113">
        <f t="shared" si="15"/>
        <v>0.96</v>
      </c>
      <c r="I131" s="126">
        <v>21</v>
      </c>
      <c r="J131" s="115">
        <v>21</v>
      </c>
      <c r="K131" s="90">
        <f t="shared" si="16"/>
        <v>1</v>
      </c>
      <c r="L131" s="115">
        <v>13</v>
      </c>
      <c r="M131" s="115">
        <v>12</v>
      </c>
      <c r="N131" s="113">
        <f t="shared" si="14"/>
        <v>0.92307692307692313</v>
      </c>
      <c r="O131" s="126">
        <v>21</v>
      </c>
      <c r="P131" s="115">
        <v>21</v>
      </c>
      <c r="Q131" s="90">
        <f t="shared" si="12"/>
        <v>1</v>
      </c>
      <c r="R131" s="113">
        <f>(G131+J131)/(F131+I131)</f>
        <v>0.97826086956521741</v>
      </c>
      <c r="S131" s="92">
        <f t="shared" si="17"/>
        <v>0.97058823529411764</v>
      </c>
      <c r="T131" s="113">
        <f t="shared" si="11"/>
        <v>0.94736842105263153</v>
      </c>
      <c r="U131" s="92">
        <f t="shared" si="24"/>
        <v>1</v>
      </c>
      <c r="V131" s="114">
        <f>(G131+J131+M131+P131)/E131</f>
        <v>0.97499999999999998</v>
      </c>
      <c r="W131" s="42" t="s">
        <v>910</v>
      </c>
    </row>
    <row r="132" spans="1:23" x14ac:dyDescent="0.25">
      <c r="A132" s="42" t="s">
        <v>1067</v>
      </c>
      <c r="B132" s="112" t="s">
        <v>1046</v>
      </c>
      <c r="C132" s="48" t="s">
        <v>478</v>
      </c>
      <c r="D132" s="51" t="s">
        <v>603</v>
      </c>
      <c r="E132" s="107">
        <v>80</v>
      </c>
      <c r="F132" s="115">
        <v>25</v>
      </c>
      <c r="G132" s="115">
        <v>24</v>
      </c>
      <c r="H132" s="113">
        <f t="shared" si="15"/>
        <v>0.96</v>
      </c>
      <c r="I132" s="126">
        <v>21</v>
      </c>
      <c r="J132" s="115">
        <v>21</v>
      </c>
      <c r="K132" s="90">
        <f t="shared" si="16"/>
        <v>1</v>
      </c>
      <c r="L132" s="115">
        <v>13</v>
      </c>
      <c r="M132" s="115">
        <v>12</v>
      </c>
      <c r="N132" s="113">
        <f t="shared" si="14"/>
        <v>0.92307692307692313</v>
      </c>
      <c r="O132" s="126">
        <v>21</v>
      </c>
      <c r="P132" s="115">
        <v>21</v>
      </c>
      <c r="Q132" s="90">
        <f t="shared" si="12"/>
        <v>1</v>
      </c>
      <c r="R132" s="113">
        <f>(G132+J132)/(F132+I132)</f>
        <v>0.97826086956521741</v>
      </c>
      <c r="S132" s="92">
        <f t="shared" si="17"/>
        <v>0.97058823529411764</v>
      </c>
      <c r="T132" s="113">
        <f t="shared" si="11"/>
        <v>0.94736842105263153</v>
      </c>
      <c r="U132" s="92">
        <f t="shared" si="24"/>
        <v>1</v>
      </c>
      <c r="V132" s="114">
        <f>(G132+J132+M132+P132)/E132</f>
        <v>0.97499999999999998</v>
      </c>
    </row>
    <row r="133" spans="1:23" x14ac:dyDescent="0.25">
      <c r="A133" s="42" t="s">
        <v>1067</v>
      </c>
      <c r="B133" s="112" t="s">
        <v>1047</v>
      </c>
      <c r="C133" s="48" t="s">
        <v>478</v>
      </c>
      <c r="D133" s="51" t="s">
        <v>604</v>
      </c>
      <c r="E133" s="107" t="s">
        <v>26</v>
      </c>
      <c r="F133" s="115" t="s">
        <v>26</v>
      </c>
      <c r="G133" s="115" t="s">
        <v>26</v>
      </c>
      <c r="H133" s="113" t="s">
        <v>26</v>
      </c>
      <c r="I133" s="126" t="s">
        <v>26</v>
      </c>
      <c r="J133" s="115" t="s">
        <v>26</v>
      </c>
      <c r="K133" s="90" t="s">
        <v>26</v>
      </c>
      <c r="L133" s="115" t="s">
        <v>26</v>
      </c>
      <c r="M133" s="115" t="s">
        <v>26</v>
      </c>
      <c r="N133" s="113" t="s">
        <v>26</v>
      </c>
      <c r="O133" s="126" t="s">
        <v>26</v>
      </c>
      <c r="P133" s="115" t="s">
        <v>26</v>
      </c>
      <c r="Q133" s="90" t="s">
        <v>26</v>
      </c>
      <c r="R133" s="113" t="s">
        <v>26</v>
      </c>
      <c r="S133" s="92" t="s">
        <v>26</v>
      </c>
      <c r="T133" s="113" t="s">
        <v>26</v>
      </c>
      <c r="U133" s="92" t="s">
        <v>26</v>
      </c>
      <c r="V133" s="114" t="s">
        <v>26</v>
      </c>
    </row>
    <row r="134" spans="1:23" x14ac:dyDescent="0.25">
      <c r="A134" s="42" t="s">
        <v>1067</v>
      </c>
      <c r="B134" s="112" t="s">
        <v>1048</v>
      </c>
      <c r="C134" s="48" t="s">
        <v>478</v>
      </c>
      <c r="D134" s="51" t="s">
        <v>605</v>
      </c>
      <c r="E134" s="107">
        <v>119</v>
      </c>
      <c r="F134" s="115">
        <v>19</v>
      </c>
      <c r="G134" s="115">
        <v>19</v>
      </c>
      <c r="H134" s="113">
        <f t="shared" si="15"/>
        <v>1</v>
      </c>
      <c r="I134" s="126">
        <v>32</v>
      </c>
      <c r="J134" s="115">
        <v>32</v>
      </c>
      <c r="K134" s="90">
        <f t="shared" si="16"/>
        <v>1</v>
      </c>
      <c r="L134" s="115">
        <v>8</v>
      </c>
      <c r="M134" s="115">
        <v>8</v>
      </c>
      <c r="N134" s="113">
        <f t="shared" si="14"/>
        <v>1</v>
      </c>
      <c r="O134" s="126">
        <v>60</v>
      </c>
      <c r="P134" s="115">
        <v>60</v>
      </c>
      <c r="Q134" s="90">
        <f t="shared" si="12"/>
        <v>1</v>
      </c>
      <c r="R134" s="113">
        <f>(G134+J134)/(F134+I134)</f>
        <v>1</v>
      </c>
      <c r="S134" s="92">
        <f t="shared" si="17"/>
        <v>1</v>
      </c>
      <c r="T134" s="113">
        <f t="shared" ref="T134:T138" si="25">(G134+M134)/(F134+L134)</f>
        <v>1</v>
      </c>
      <c r="U134" s="92">
        <f t="shared" si="24"/>
        <v>1</v>
      </c>
      <c r="V134" s="114">
        <f>(G134+J134+M134+P134)/E134</f>
        <v>1</v>
      </c>
    </row>
    <row r="135" spans="1:23" x14ac:dyDescent="0.25">
      <c r="A135" s="42" t="s">
        <v>1067</v>
      </c>
      <c r="B135" s="112" t="s">
        <v>1049</v>
      </c>
      <c r="C135" s="48" t="s">
        <v>478</v>
      </c>
      <c r="D135" s="51" t="s">
        <v>606</v>
      </c>
      <c r="E135" s="107">
        <v>3</v>
      </c>
      <c r="F135" s="115" t="s">
        <v>26</v>
      </c>
      <c r="G135" s="115" t="s">
        <v>26</v>
      </c>
      <c r="H135" s="113" t="s">
        <v>26</v>
      </c>
      <c r="I135" s="126">
        <v>3</v>
      </c>
      <c r="J135" s="115">
        <v>3</v>
      </c>
      <c r="K135" s="90">
        <f t="shared" si="16"/>
        <v>1</v>
      </c>
      <c r="L135" s="115" t="s">
        <v>26</v>
      </c>
      <c r="M135" s="115" t="s">
        <v>26</v>
      </c>
      <c r="N135" s="113" t="s">
        <v>26</v>
      </c>
      <c r="O135" s="126" t="s">
        <v>26</v>
      </c>
      <c r="P135" s="115" t="s">
        <v>26</v>
      </c>
      <c r="Q135" s="90" t="s">
        <v>26</v>
      </c>
      <c r="R135" s="113">
        <f>K135</f>
        <v>1</v>
      </c>
      <c r="S135" s="92" t="s">
        <v>26</v>
      </c>
      <c r="T135" s="113" t="s">
        <v>26</v>
      </c>
      <c r="U135" s="92">
        <f>K135</f>
        <v>1</v>
      </c>
      <c r="V135" s="114">
        <f>R135</f>
        <v>1</v>
      </c>
      <c r="W135" s="42" t="s">
        <v>908</v>
      </c>
    </row>
    <row r="136" spans="1:23" x14ac:dyDescent="0.25">
      <c r="A136" s="42" t="s">
        <v>1067</v>
      </c>
      <c r="B136" s="112" t="s">
        <v>1050</v>
      </c>
      <c r="C136" s="48" t="s">
        <v>478</v>
      </c>
      <c r="D136" s="51" t="s">
        <v>607</v>
      </c>
      <c r="E136" s="107" t="s">
        <v>26</v>
      </c>
      <c r="F136" s="115" t="s">
        <v>26</v>
      </c>
      <c r="G136" s="115" t="s">
        <v>26</v>
      </c>
      <c r="H136" s="113" t="s">
        <v>26</v>
      </c>
      <c r="I136" s="126" t="s">
        <v>26</v>
      </c>
      <c r="J136" s="115" t="s">
        <v>26</v>
      </c>
      <c r="K136" s="90" t="s">
        <v>26</v>
      </c>
      <c r="L136" s="115" t="s">
        <v>26</v>
      </c>
      <c r="M136" s="115" t="s">
        <v>26</v>
      </c>
      <c r="N136" s="113" t="s">
        <v>26</v>
      </c>
      <c r="O136" s="126" t="s">
        <v>26</v>
      </c>
      <c r="P136" s="115" t="s">
        <v>26</v>
      </c>
      <c r="Q136" s="90" t="s">
        <v>26</v>
      </c>
      <c r="R136" s="113" t="s">
        <v>26</v>
      </c>
      <c r="S136" s="92" t="s">
        <v>26</v>
      </c>
      <c r="T136" s="113" t="s">
        <v>26</v>
      </c>
      <c r="U136" s="92" t="s">
        <v>26</v>
      </c>
      <c r="V136" s="114" t="s">
        <v>26</v>
      </c>
    </row>
    <row r="137" spans="1:23" x14ac:dyDescent="0.25">
      <c r="A137" s="42" t="s">
        <v>1067</v>
      </c>
      <c r="B137" s="112" t="s">
        <v>1051</v>
      </c>
      <c r="C137" s="48" t="s">
        <v>478</v>
      </c>
      <c r="D137" s="51" t="s">
        <v>609</v>
      </c>
      <c r="E137" s="107">
        <v>3</v>
      </c>
      <c r="F137" s="115">
        <v>3</v>
      </c>
      <c r="G137" s="115">
        <v>3</v>
      </c>
      <c r="H137" s="90">
        <f t="shared" si="15"/>
        <v>1</v>
      </c>
      <c r="I137" s="115" t="s">
        <v>26</v>
      </c>
      <c r="J137" s="115" t="s">
        <v>26</v>
      </c>
      <c r="K137" s="90" t="s">
        <v>26</v>
      </c>
      <c r="L137" s="115" t="s">
        <v>26</v>
      </c>
      <c r="M137" s="115" t="s">
        <v>26</v>
      </c>
      <c r="N137" s="113" t="s">
        <v>26</v>
      </c>
      <c r="O137" s="126" t="s">
        <v>26</v>
      </c>
      <c r="P137" s="115" t="s">
        <v>26</v>
      </c>
      <c r="Q137" s="90" t="s">
        <v>26</v>
      </c>
      <c r="R137" s="113">
        <f>H137</f>
        <v>1</v>
      </c>
      <c r="S137" s="92" t="s">
        <v>26</v>
      </c>
      <c r="T137" s="113">
        <f>H137</f>
        <v>1</v>
      </c>
      <c r="U137" s="92" t="s">
        <v>26</v>
      </c>
      <c r="V137" s="114">
        <f>H137</f>
        <v>1</v>
      </c>
    </row>
    <row r="138" spans="1:23" ht="15.75" thickBot="1" x14ac:dyDescent="0.3">
      <c r="A138" s="174" t="s">
        <v>1067</v>
      </c>
      <c r="B138" s="139" t="s">
        <v>1052</v>
      </c>
      <c r="C138" s="117" t="s">
        <v>478</v>
      </c>
      <c r="D138" s="118" t="s">
        <v>608</v>
      </c>
      <c r="E138" s="119">
        <v>21</v>
      </c>
      <c r="F138" s="120">
        <v>11</v>
      </c>
      <c r="G138" s="120">
        <v>10</v>
      </c>
      <c r="H138" s="124">
        <f t="shared" si="15"/>
        <v>0.90909090909090906</v>
      </c>
      <c r="I138" s="120">
        <v>3</v>
      </c>
      <c r="J138" s="120">
        <v>3</v>
      </c>
      <c r="K138" s="121">
        <f t="shared" si="16"/>
        <v>1</v>
      </c>
      <c r="L138" s="120">
        <v>4</v>
      </c>
      <c r="M138" s="120">
        <v>4</v>
      </c>
      <c r="N138" s="121">
        <f t="shared" si="14"/>
        <v>1</v>
      </c>
      <c r="O138" s="128">
        <v>3</v>
      </c>
      <c r="P138" s="120">
        <v>3</v>
      </c>
      <c r="Q138" s="124">
        <f t="shared" ref="Q138" si="26">P138/O138</f>
        <v>1</v>
      </c>
      <c r="R138" s="121">
        <f>(G138+J138)/(F138+I138)</f>
        <v>0.9285714285714286</v>
      </c>
      <c r="S138" s="123">
        <f t="shared" si="17"/>
        <v>1</v>
      </c>
      <c r="T138" s="121">
        <f t="shared" si="25"/>
        <v>0.93333333333333335</v>
      </c>
      <c r="U138" s="123">
        <f t="shared" si="24"/>
        <v>1</v>
      </c>
      <c r="V138" s="122">
        <f>(G138+J138+M138+P138)/E138</f>
        <v>0.95238095238095233</v>
      </c>
      <c r="W138" s="42" t="s">
        <v>907</v>
      </c>
    </row>
    <row r="141" spans="1:23" x14ac:dyDescent="0.25">
      <c r="E141" s="140"/>
    </row>
  </sheetData>
  <mergeCells count="4">
    <mergeCell ref="F1:H1"/>
    <mergeCell ref="I1:K1"/>
    <mergeCell ref="L1:N1"/>
    <mergeCell ref="O1:Q1"/>
  </mergeCells>
  <pageMargins left="0.7" right="0.7" top="0.75" bottom="0.75" header="0.3" footer="0.3"/>
  <pageSetup paperSize="9" orientation="portrait" horizontalDpi="0" verticalDpi="0" r:id="rId1"/>
  <ignoredErrors>
    <ignoredError sqref="S4 V6 S6:S7" formula="1"/>
    <ignoredError sqref="V3"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hyperonymie</vt:lpstr>
      <vt:lpstr>meronymie</vt:lpstr>
      <vt:lpstr>cause_vbs</vt:lpstr>
      <vt:lpstr>cause_nominalisations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LuceL</dc:creator>
  <cp:lastModifiedBy>AnneC</cp:lastModifiedBy>
  <dcterms:created xsi:type="dcterms:W3CDTF">2016-09-02T09:39:19Z</dcterms:created>
  <dcterms:modified xsi:type="dcterms:W3CDTF">2017-06-19T07:38:34Z</dcterms:modified>
</cp:coreProperties>
</file>